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74CDE4A0-6F72-4153-A4E0-5543C072F9F3}" xr6:coauthVersionLast="44" xr6:coauthVersionMax="44" xr10:uidLastSave="{00000000-0000-0000-0000-000000000000}"/>
  <bookViews>
    <workbookView xWindow="20370" yWindow="-120" windowWidth="29040" windowHeight="15840" activeTab="1" xr2:uid="{00000000-000D-0000-FFFF-FFFF00000000}"/>
  </bookViews>
  <sheets>
    <sheet name="V-A-1 (1974-2001)" sheetId="39" r:id="rId1"/>
    <sheet name="V-A-1 (2001-2018)" sheetId="40" r:id="rId2"/>
  </sheets>
  <definedNames>
    <definedName name="_xlnm.Print_Area" localSheetId="0">'V-A-1 (1974-2001)'!$A$2:$A$33</definedName>
    <definedName name="EssAliasTable" localSheetId="0">"Nederlands"</definedName>
    <definedName name="EssfHasNonUnique" localSheetId="0">FALSE</definedName>
    <definedName name="EssfHasNonUnique">FALSE</definedName>
    <definedName name="EssLatest" localSheetId="0">"1991"</definedName>
    <definedName name="EssOptions" localSheetId="0">"A1100000001011000000001100020_01 00"</definedName>
    <definedName name="EssSamplingValue" localSheetId="0">100</definedName>
    <definedName name="Z_0E955206_716B_452B_855D_D21006127D1F_.wvu.Cols" localSheetId="0" hidden="1">'V-A-1 (1974-2001)'!$A:$A</definedName>
    <definedName name="Z_0E955206_716B_452B_855D_D21006127D1F_.wvu.PrintArea" localSheetId="0" hidden="1">'V-A-1 (1974-2001)'!$A$10:$A$33</definedName>
    <definedName name="Z_0E955206_716B_452B_855D_D21006127D1F_.wvu.Rows" localSheetId="0" hidden="1">'V-A-1 (1974-2001)'!#REF!,'V-A-1 (1974-2001)'!#REF!,'V-A-1 (1974-2001)'!#REF!,'V-A-1 (1974-2001)'!#REF!,'V-A-1 (1974-2001)'!$33:$33</definedName>
    <definedName name="Z_0F1BD4D3_419F_431B_AABD_9FC97EEC54A1_.wvu.Cols" localSheetId="0" hidden="1">'V-A-1 (1974-2001)'!#REF!</definedName>
    <definedName name="Z_0F1BD4D3_419F_431B_AABD_9FC97EEC54A1_.wvu.Cols" localSheetId="1" hidden="1">'V-A-1 (2001-2018)'!#REF!</definedName>
    <definedName name="Z_0F1BD4D3_419F_431B_AABD_9FC97EEC54A1_.wvu.PrintArea" localSheetId="0" hidden="1">'V-A-1 (1974-2001)'!$A$2:$A$33</definedName>
    <definedName name="Z_0F1BD4D3_419F_431B_AABD_9FC97EEC54A1_.wvu.Rows" localSheetId="0" hidden="1">'V-A-1 (1974-2001)'!#REF!</definedName>
    <definedName name="Z_0F1BD4D3_419F_431B_AABD_9FC97EEC54A1_.wvu.Rows" localSheetId="1" hidden="1">'V-A-1 (2001-2018)'!#REF!</definedName>
    <definedName name="Z_38E1BB7F_6B2C_47FA_B8EF_48692DCFF448_.wvu.PrintArea" localSheetId="0" hidden="1">'V-A-1 (1974-2001)'!$A$10:$A$33</definedName>
    <definedName name="Z_509236D2_234F_4D94_B898_730043398560_.wvu.Cols" localSheetId="0" hidden="1">'V-A-1 (1974-2001)'!#REF!</definedName>
    <definedName name="Z_509236D2_234F_4D94_B898_730043398560_.wvu.Rows" localSheetId="0" hidden="1">'V-A-1 (1974-2001)'!#REF!</definedName>
    <definedName name="Z_55E504A0_A194_4D30_979F_2A59828375F0_.wvu.Cols" localSheetId="0" hidden="1">'V-A-1 (1974-2001)'!#REF!,'V-A-1 (1974-2001)'!#REF!</definedName>
    <definedName name="Z_55E504A0_A194_4D30_979F_2A59828375F0_.wvu.PrintArea" localSheetId="0" hidden="1">'V-A-1 (1974-2001)'!$A$2:$A$33</definedName>
    <definedName name="Z_55E504A0_A194_4D30_979F_2A59828375F0_.wvu.Rows" localSheetId="0" hidden="1">'V-A-1 (1974-2001)'!#REF!</definedName>
    <definedName name="Z_7729C087_579D_4488_8235_730A8C5A89E1_.wvu.Cols" localSheetId="0" hidden="1">'V-A-1 (1974-2001)'!#REF!</definedName>
    <definedName name="Z_7729C087_579D_4488_8235_730A8C5A89E1_.wvu.PrintArea" localSheetId="0" hidden="1">'V-A-1 (1974-2001)'!$A$10:$A$33</definedName>
    <definedName name="Z_7729C087_579D_4488_8235_730A8C5A89E1_.wvu.Rows" localSheetId="0" hidden="1">'V-A-1 (1974-2001)'!#REF!</definedName>
    <definedName name="Z_8BE90383_D74B_4FE7_A1AC_2D96D21C4696_.wvu.Cols" localSheetId="0" hidden="1">'V-A-1 (1974-2001)'!#REF!,'V-A-1 (1974-2001)'!#REF!</definedName>
    <definedName name="Z_8BE90383_D74B_4FE7_A1AC_2D96D21C4696_.wvu.PrintArea" localSheetId="0" hidden="1">'V-A-1 (1974-2001)'!$A$10:$A$33</definedName>
    <definedName name="Z_8BE90383_D74B_4FE7_A1AC_2D96D21C4696_.wvu.Rows" localSheetId="0" hidden="1">'V-A-1 (1974-2001)'!#REF!,'V-A-1 (1974-2001)'!#REF!,'V-A-1 (1974-2001)'!#REF!,'V-A-1 (1974-2001)'!#REF!,'V-A-1 (1974-2001)'!#REF!,'V-A-1 (1974-2001)'!#REF!</definedName>
    <definedName name="Z_99C9E3E5_F007_46DF_8740_08113C065C51_.wvu.Cols" localSheetId="0" hidden="1">'V-A-1 (1974-2001)'!$A:$A</definedName>
    <definedName name="Z_99C9E3E5_F007_46DF_8740_08113C065C51_.wvu.PrintArea" localSheetId="0" hidden="1">'V-A-1 (1974-2001)'!$A$10:$A$33</definedName>
    <definedName name="Z_99C9E3E5_F007_46DF_8740_08113C065C51_.wvu.Rows" localSheetId="0" hidden="1">'V-A-1 (1974-2001)'!#REF!,'V-A-1 (1974-2001)'!#REF!,'V-A-1 (1974-2001)'!#REF!,'V-A-1 (1974-2001)'!#REF!,'V-A-1 (1974-2001)'!$33:$33</definedName>
    <definedName name="Z_CA7C2C2C_E5EA_4A5E_9700_A7E8D1C87485_.wvu.PrintArea" localSheetId="0" hidden="1">'V-A-1 (1974-2001)'!$A$10:$A$33</definedName>
    <definedName name="Z_D9CC8C55_E3F7_4B53_993D_3030D1A4DB08_.wvu.Cols" localSheetId="0" hidden="1">'V-A-1 (1974-2001)'!#REF!</definedName>
    <definedName name="Z_D9CC8C55_E3F7_4B53_993D_3030D1A4DB08_.wvu.PrintArea" localSheetId="0" hidden="1">'V-A-1 (1974-2001)'!$A$10:$A$33</definedName>
    <definedName name="Z_D9CC8C55_E3F7_4B53_993D_3030D1A4DB08_.wvu.Rows" localSheetId="0" hidden="1">'V-A-1 (1974-2001)'!#REF!</definedName>
    <definedName name="Z_F16144FC_04A6_48BC_B28E_2B30DEF3F66E_.wvu.Cols" localSheetId="0" hidden="1">'V-A-1 (1974-2001)'!$A:$A</definedName>
    <definedName name="Z_F16144FC_04A6_48BC_B28E_2B30DEF3F66E_.wvu.PrintArea" localSheetId="0" hidden="1">'V-A-1 (1974-2001)'!$A$2:$A$33</definedName>
    <definedName name="Z_F16144FC_04A6_48BC_B28E_2B30DEF3F66E_.wvu.Rows" localSheetId="0" hidden="1">'V-A-1 (1974-2001)'!#REF!</definedName>
    <definedName name="Z_FE2317E1_3300_488D_A0D1_F3637A11C263_.wvu.Cols" localSheetId="0" hidden="1">'V-A-1 (1974-2001)'!#REF!,'V-A-1 (1974-2001)'!#REF!</definedName>
    <definedName name="Z_FE2317E1_3300_488D_A0D1_F3637A11C263_.wvu.PrintArea" localSheetId="0" hidden="1">'V-A-1 (1974-2001)'!$A$10:$A$33</definedName>
    <definedName name="Z_FE2317E1_3300_488D_A0D1_F3637A11C263_.wvu.Rows" localSheetId="0" hidden="1">'V-A-1 (1974-2001)'!#REF!,'V-A-1 (1974-2001)'!#REF!,'V-A-1 (1974-2001)'!#REF!,'V-A-1 (1974-2001)'!#REF!,'V-A-1 (1974-2001)'!#REF!,'V-A-1 (1974-2001)'!#REF!</definedName>
    <definedName name="Z_FF25DA7E_C5A2_4EB5_B2F8_C4C9908BE40E_.wvu.Cols" localSheetId="0" hidden="1">'V-A-1 (1974-2001)'!$A:$A</definedName>
    <definedName name="Z_FF25DA7E_C5A2_4EB5_B2F8_C4C9908BE40E_.wvu.Cols" localSheetId="1" hidden="1">'V-A-1 (2001-2018)'!$A:$A</definedName>
    <definedName name="Z_FF25DA7E_C5A2_4EB5_B2F8_C4C9908BE40E_.wvu.PrintArea" localSheetId="0" hidden="1">'V-A-1 (1974-2001)'!$A$2:$A$33</definedName>
    <definedName name="Z_FF25DA7E_C5A2_4EB5_B2F8_C4C9908BE40E_.wvu.Rows" localSheetId="0" hidden="1">'V-A-1 (1974-2001)'!#REF!</definedName>
    <definedName name="Z_FF25DA7E_C5A2_4EB5_B2F8_C4C9908BE40E_.wvu.Rows" localSheetId="1" hidden="1">'V-A-1 (2001-2018)'!#REF!</definedName>
  </definedNames>
  <calcPr calcId="191029"/>
  <customWorkbookViews>
    <customWorkbookView name="NL" guid="{FF25DA7E-C5A2-4EB5-B2F8-C4C9908BE40E}" maximized="1" xWindow="-9" yWindow="-9" windowWidth="1938" windowHeight="1048" activeSheetId="40"/>
    <customWorkbookView name="FR" guid="{0F1BD4D3-419F-431B-AABD-9FC97EEC54A1}" maximized="1" xWindow="-9" yWindow="-9" windowWidth="1938" windowHeight="1048" activeSheetId="39"/>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1" i="40" l="1"/>
  <c r="S34" i="40"/>
  <c r="S39" i="40"/>
  <c r="R34" i="40"/>
  <c r="R39" i="40" l="1"/>
  <c r="R11" i="40"/>
  <c r="R50" i="40" l="1"/>
  <c r="S50" i="40" l="1"/>
  <c r="H34" i="40" l="1"/>
  <c r="G34" i="40"/>
  <c r="Q39" i="40"/>
  <c r="Q34" i="40"/>
  <c r="AB27" i="39" l="1"/>
  <c r="AA27" i="39"/>
  <c r="Z27" i="39"/>
  <c r="Y27" i="39"/>
  <c r="X27" i="39"/>
  <c r="W27" i="39"/>
  <c r="V27" i="39"/>
  <c r="U27" i="39"/>
  <c r="T27" i="39"/>
  <c r="S27" i="39"/>
  <c r="R27" i="39"/>
  <c r="Q27" i="39"/>
  <c r="P27" i="39"/>
  <c r="O27" i="39"/>
  <c r="N27" i="39"/>
  <c r="M27" i="39"/>
  <c r="L27" i="39"/>
  <c r="K27" i="39"/>
  <c r="J27" i="39"/>
  <c r="I27" i="39"/>
  <c r="H27" i="39"/>
  <c r="G27" i="39"/>
  <c r="F27" i="39"/>
  <c r="E27" i="39"/>
  <c r="D27" i="39"/>
  <c r="C27" i="39"/>
  <c r="AC22" i="39"/>
  <c r="AB22" i="39"/>
  <c r="AA22" i="39"/>
  <c r="Z22" i="39"/>
  <c r="Y22" i="39"/>
  <c r="X22" i="39"/>
  <c r="W22" i="39"/>
  <c r="V22" i="39"/>
  <c r="U22" i="39"/>
  <c r="T22" i="39"/>
  <c r="S22" i="39"/>
  <c r="R22" i="39"/>
  <c r="Q22" i="39"/>
  <c r="P22" i="39"/>
  <c r="O22" i="39"/>
  <c r="N22" i="39"/>
  <c r="M22" i="39"/>
  <c r="L22" i="39"/>
  <c r="K22" i="39"/>
  <c r="J22" i="39"/>
  <c r="I22" i="39"/>
  <c r="H22" i="39"/>
  <c r="G22" i="39"/>
  <c r="F22" i="39"/>
  <c r="E22" i="39"/>
  <c r="D22" i="39"/>
  <c r="C22" i="39"/>
  <c r="AC19" i="39"/>
  <c r="AB19" i="39"/>
  <c r="AA19" i="39"/>
  <c r="Z19" i="39"/>
  <c r="Y19" i="39"/>
  <c r="X19" i="39"/>
  <c r="W19" i="39"/>
  <c r="V19" i="39"/>
  <c r="U19" i="39"/>
  <c r="T19" i="39"/>
  <c r="S19" i="39"/>
  <c r="R19" i="39"/>
  <c r="Q19" i="39"/>
  <c r="P19" i="39"/>
  <c r="O19" i="39"/>
  <c r="N19" i="39"/>
  <c r="M19" i="39"/>
  <c r="L19" i="39"/>
  <c r="K19" i="39"/>
  <c r="J19" i="39"/>
  <c r="I19" i="39"/>
  <c r="H19" i="39"/>
  <c r="G19" i="39"/>
  <c r="F19" i="39"/>
  <c r="E19" i="39"/>
  <c r="D19" i="39"/>
  <c r="C19" i="39"/>
  <c r="B27" i="39"/>
  <c r="B22" i="39"/>
  <c r="B19" i="39"/>
  <c r="AC11" i="39"/>
  <c r="AC33" i="39" s="1"/>
  <c r="AB11" i="39"/>
  <c r="AA11" i="39"/>
  <c r="Z11" i="39"/>
  <c r="Z33" i="39" s="1"/>
  <c r="Y11" i="39"/>
  <c r="Y33" i="39" s="1"/>
  <c r="X11" i="39"/>
  <c r="W11" i="39"/>
  <c r="V11" i="39"/>
  <c r="V33" i="39" s="1"/>
  <c r="U11" i="39"/>
  <c r="U33" i="39" s="1"/>
  <c r="T11" i="39"/>
  <c r="S11" i="39"/>
  <c r="R11" i="39"/>
  <c r="R33" i="39" s="1"/>
  <c r="Q11" i="39"/>
  <c r="Q33" i="39" s="1"/>
  <c r="P11" i="39"/>
  <c r="O11" i="39"/>
  <c r="N11" i="39"/>
  <c r="N33" i="39" s="1"/>
  <c r="M11" i="39"/>
  <c r="M33" i="39" s="1"/>
  <c r="L11" i="39"/>
  <c r="K11" i="39"/>
  <c r="J11" i="39"/>
  <c r="J33" i="39" s="1"/>
  <c r="I11" i="39"/>
  <c r="I33" i="39" s="1"/>
  <c r="H11" i="39"/>
  <c r="G11" i="39"/>
  <c r="F11" i="39"/>
  <c r="F33" i="39" s="1"/>
  <c r="E11" i="39"/>
  <c r="D11" i="39"/>
  <c r="C11" i="39"/>
  <c r="B11" i="39"/>
  <c r="P39" i="40"/>
  <c r="P34" i="40"/>
  <c r="O39" i="40"/>
  <c r="O34" i="40"/>
  <c r="O11" i="40"/>
  <c r="N39" i="40"/>
  <c r="N34" i="40"/>
  <c r="M39" i="40"/>
  <c r="M34" i="40"/>
  <c r="Q11" i="40"/>
  <c r="Q50" i="40" s="1"/>
  <c r="P11" i="40"/>
  <c r="N11" i="40"/>
  <c r="M11" i="40"/>
  <c r="M50" i="40" s="1"/>
  <c r="L39" i="40"/>
  <c r="L34" i="40"/>
  <c r="L11" i="40"/>
  <c r="K39" i="40"/>
  <c r="K34" i="40"/>
  <c r="K11" i="40"/>
  <c r="J39" i="40"/>
  <c r="J34" i="40"/>
  <c r="J11" i="40"/>
  <c r="I39" i="40"/>
  <c r="I34" i="40"/>
  <c r="I11" i="40"/>
  <c r="H39" i="40"/>
  <c r="H11" i="40"/>
  <c r="G11" i="40"/>
  <c r="G33" i="39" l="1"/>
  <c r="K33" i="39"/>
  <c r="O33" i="39"/>
  <c r="S33" i="39"/>
  <c r="W33" i="39"/>
  <c r="AA33" i="39"/>
  <c r="H33" i="39"/>
  <c r="L33" i="39"/>
  <c r="P33" i="39"/>
  <c r="T33" i="39"/>
  <c r="X33" i="39"/>
  <c r="AB33" i="39"/>
  <c r="C33" i="39"/>
  <c r="D33" i="39"/>
  <c r="B33" i="39"/>
  <c r="E33" i="39"/>
  <c r="P50" i="40"/>
  <c r="O50" i="40"/>
  <c r="N50" i="40"/>
  <c r="L50" i="40"/>
  <c r="K50" i="40"/>
  <c r="J50" i="40"/>
  <c r="I50" i="40"/>
  <c r="H50" i="40"/>
  <c r="F39" i="40"/>
  <c r="E39" i="40"/>
  <c r="F34" i="40"/>
  <c r="E34" i="40"/>
  <c r="F11" i="40"/>
  <c r="E11" i="40"/>
  <c r="C50" i="40"/>
  <c r="B50" i="40"/>
  <c r="E50" i="40" l="1"/>
  <c r="F50" i="40"/>
</calcChain>
</file>

<file path=xl/sharedStrings.xml><?xml version="1.0" encoding="utf-8"?>
<sst xmlns="http://schemas.openxmlformats.org/spreadsheetml/2006/main" count="355" uniqueCount="94">
  <si>
    <t xml:space="preserve">Périmètre : Sécurité sociale </t>
  </si>
  <si>
    <t xml:space="preserve">-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</si>
  <si>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</si>
  <si>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</si>
  <si>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</si>
  <si>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</si>
  <si>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</si>
  <si>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</si>
  <si>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</si>
  <si>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</si>
  <si>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</si>
  <si>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</si>
  <si>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</si>
  <si>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</si>
  <si>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</si>
  <si>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</si>
  <si>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</si>
  <si>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</si>
  <si>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Divers </t>
  </si>
  <si>
    <t xml:space="preserve">Provinces </t>
  </si>
  <si>
    <t xml:space="preserve">Période : 1974-2001 </t>
  </si>
  <si>
    <t xml:space="preserve">1974 </t>
  </si>
  <si>
    <t xml:space="preserve">1975 </t>
  </si>
  <si>
    <t xml:space="preserve">1976 </t>
  </si>
  <si>
    <t xml:space="preserve">1977 </t>
  </si>
  <si>
    <t xml:space="preserve"> </t>
  </si>
  <si>
    <t xml:space="preserve">Etat fédéral, Communautés et régions </t>
  </si>
  <si>
    <t xml:space="preserve">   Armée </t>
  </si>
  <si>
    <t xml:space="preserve">   Gendarmerie </t>
  </si>
  <si>
    <t xml:space="preserve">   Administration </t>
  </si>
  <si>
    <t xml:space="preserve">   Enseignement </t>
  </si>
  <si>
    <t xml:space="preserve">   Entreprises </t>
  </si>
  <si>
    <t xml:space="preserve">   Autres services </t>
  </si>
  <si>
    <t xml:space="preserve">   Entreprises publiques autonomes fédérales </t>
  </si>
  <si>
    <t xml:space="preserve">Communes </t>
  </si>
  <si>
    <t xml:space="preserve">   CPAS et autres services </t>
  </si>
  <si>
    <t xml:space="preserve">Enseignement n.r.a. </t>
  </si>
  <si>
    <t xml:space="preserve">   Maternel et primaire </t>
  </si>
  <si>
    <t xml:space="preserve">   Libre </t>
  </si>
  <si>
    <t xml:space="preserve">Religieux n.r.a. </t>
  </si>
  <si>
    <t xml:space="preserve">T.C.T. Prime et stage des jeunes </t>
  </si>
  <si>
    <t xml:space="preserve">Institutions internationales </t>
  </si>
  <si>
    <t xml:space="preserve">Total général </t>
  </si>
  <si>
    <t xml:space="preserve">Service des pensions du secteur public </t>
  </si>
  <si>
    <t xml:space="preserve">Ministère de la Défense nationale </t>
  </si>
  <si>
    <t xml:space="preserve">SPF Chancellerie du Premier Ministre </t>
  </si>
  <si>
    <t xml:space="preserve">SPF Personnel et Organisation </t>
  </si>
  <si>
    <t xml:space="preserve">SPF Budget et Contrôle de la Gestion </t>
  </si>
  <si>
    <t xml:space="preserve">SPF Technologie de l'information et de la Communication </t>
  </si>
  <si>
    <t xml:space="preserve">SPF Mobilité et Transports </t>
  </si>
  <si>
    <t xml:space="preserve">SPF Economie, PME, Classes moyennes et Energie </t>
  </si>
  <si>
    <t xml:space="preserve">SPF Finances </t>
  </si>
  <si>
    <t xml:space="preserve">SPF Affaires étrangères, Commerce extérieur et Coopération au développement </t>
  </si>
  <si>
    <t xml:space="preserve">SPF Intérieur </t>
  </si>
  <si>
    <t xml:space="preserve">SPF Sécurité sociale </t>
  </si>
  <si>
    <t xml:space="preserve">SPF Justice </t>
  </si>
  <si>
    <t xml:space="preserve">SPF Emploi, Travail et Concertation sociale </t>
  </si>
  <si>
    <t xml:space="preserve">SPP (ensemble) </t>
  </si>
  <si>
    <t xml:space="preserve">Corps spéciaux </t>
  </si>
  <si>
    <t xml:space="preserve">Armée </t>
  </si>
  <si>
    <t xml:space="preserve">Parastataux </t>
  </si>
  <si>
    <t xml:space="preserve">Entreprises publiques autonomes fédérales </t>
  </si>
  <si>
    <t xml:space="preserve">Communautés et régions </t>
  </si>
  <si>
    <t xml:space="preserve">Administration </t>
  </si>
  <si>
    <t xml:space="preserve">Enseignement </t>
  </si>
  <si>
    <t xml:space="preserve">Provinces et pouvoirs locaux </t>
  </si>
  <si>
    <t xml:space="preserve">CPAS </t>
  </si>
  <si>
    <t xml:space="preserve">Intercommunales </t>
  </si>
  <si>
    <t xml:space="preserve">Zones de police </t>
  </si>
  <si>
    <t xml:space="preserve">Etat fédéral </t>
  </si>
  <si>
    <t xml:space="preserve">Provinces, communes et autres administrations locales </t>
  </si>
  <si>
    <t xml:space="preserve">Services publics fédéraux  </t>
  </si>
  <si>
    <t xml:space="preserve">SPF Santé publique, Sécurité de la Chaîne alimentaire et Environnement </t>
  </si>
  <si>
    <t>Titre: L'effectif du personnel du secteur public (30 juin)</t>
  </si>
  <si>
    <t>Branche : -</t>
  </si>
  <si>
    <t xml:space="preserve">Titre: L'effectif du personnel du secteur public (30 juin) </t>
  </si>
  <si>
    <t>Source : Ministère de la Fonction publique</t>
  </si>
  <si>
    <t xml:space="preserve">n.b. - n.d. </t>
  </si>
  <si>
    <t xml:space="preserve">2017 </t>
  </si>
  <si>
    <t xml:space="preserve">2018 </t>
  </si>
  <si>
    <t xml:space="preserve">Période : 2001-2018 </t>
  </si>
  <si>
    <t>Zones de secours</t>
  </si>
  <si>
    <r>
      <t xml:space="preserve">Organismes pararégionaux et para-communautaires de service public </t>
    </r>
    <r>
      <rPr>
        <vertAlign val="superscript"/>
        <sz val="12"/>
        <color rgb="FF333399"/>
        <rFont val="Century Gothic"/>
        <family val="2"/>
      </rPr>
      <t>(2)</t>
    </r>
  </si>
  <si>
    <r>
      <t xml:space="preserve">SPF Stratégie et Appui </t>
    </r>
    <r>
      <rPr>
        <vertAlign val="superscript"/>
        <sz val="12"/>
        <color rgb="FF333399"/>
        <rFont val="Century Gothic"/>
        <family val="2"/>
      </rPr>
      <t>(1)</t>
    </r>
  </si>
  <si>
    <r>
      <t xml:space="preserve">NB: </t>
    </r>
    <r>
      <rPr>
        <sz val="11"/>
        <color rgb="FF333399"/>
        <rFont val="Century Gothic"/>
        <family val="2"/>
      </rPr>
      <t>Il n'y a pas de chiffres disponibles pour 2001, 2002 et 2003. La structure de ces statistiques a en outre changé suite aux différentes réformes de l'Etat, c'est pourquoi les deux onglets ne sont pas complètement comparables.</t>
    </r>
  </si>
  <si>
    <t xml:space="preserve">Source : SPF BOSA, différents services du personnel </t>
  </si>
  <si>
    <t>(1) A partir de 2017, le SPF Stratégie et Appui remplace le SPF Personnel et Organisation, le SPF Technologie de l'Information et de la Communication et le SPF Budget et Contrôle de la Gestion.</t>
  </si>
  <si>
    <t xml:space="preserve">Régime : Secteur public </t>
  </si>
  <si>
    <t>Mise à jour : Janvier 2020</t>
  </si>
  <si>
    <t>Unités : Nombre</t>
  </si>
  <si>
    <t xml:space="preserve">Régime : Public </t>
  </si>
  <si>
    <t xml:space="preserve">Mise à jour : Janvier 2020 </t>
  </si>
  <si>
    <t xml:space="preserve">Unités : Nombre </t>
  </si>
  <si>
    <t>(2) A partir de 2017 inclus dans la rubrique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</si>
</sst>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24" x14ac:knownFonts="1">
    <font>
      <sz val="10"/>
      <name val="Arial"/>
    </font>
    <font>
      <sz val="10"/>
      <name val="Arial"/>
      <family val="2"/>
    </font>
    <font>
      <sz val="11"/>
      <color indexed="20"/>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0"/>
      <color rgb="FF333399"/>
      <name val="Century Gothic"/>
      <family val="2"/>
    </font>
    <font>
      <b/>
      <sz val="11"/>
      <color rgb="FF333399"/>
      <name val="Century Gothic"/>
      <family val="2"/>
    </font>
    <font>
      <sz val="11"/>
      <color rgb="FF333399"/>
      <name val="Century Gothic"/>
      <family val="2"/>
    </font>
    <font>
      <b/>
      <sz val="14"/>
      <color rgb="FF333399"/>
      <name val="Century Gothic"/>
      <family val="2"/>
    </font>
    <font>
      <b/>
      <sz val="12"/>
      <name val="Century Gothic"/>
      <family val="2"/>
    </font>
    <font>
      <b/>
      <sz val="10"/>
      <color rgb="FF333399"/>
      <name val="Century Gothic"/>
      <family val="2"/>
    </font>
    <font>
      <sz val="10"/>
      <color rgb="FF333399"/>
      <name val="Arial"/>
      <family val="2"/>
    </font>
    <font>
      <b/>
      <sz val="12"/>
      <color rgb="FF333399"/>
      <name val="Century Gothic"/>
      <family val="2"/>
    </font>
    <font>
      <sz val="14"/>
      <color rgb="FF333399"/>
      <name val="Century Gothic"/>
      <family val="2"/>
    </font>
    <font>
      <sz val="12"/>
      <color rgb="FF333399"/>
      <name val="Century Gothic"/>
      <family val="2"/>
    </font>
    <font>
      <sz val="12"/>
      <color rgb="FF333399"/>
      <name val="Arial"/>
      <family val="2"/>
    </font>
    <font>
      <b/>
      <sz val="10"/>
      <color rgb="FF333399"/>
      <name val="Arial"/>
      <family val="2"/>
    </font>
    <font>
      <b/>
      <sz val="10"/>
      <name val="Arial"/>
      <family val="2"/>
    </font>
    <font>
      <vertAlign val="superscript"/>
      <sz val="12"/>
      <color rgb="FF333399"/>
      <name val="Century Gothic"/>
      <family val="2"/>
    </font>
  </fonts>
  <fills count="10">
    <fill>
      <patternFill patternType="none"/>
    </fill>
    <fill>
      <patternFill patternType="gray125"/>
    </fill>
    <fill>
      <patternFill patternType="solid">
        <fgColor indexed="45"/>
      </patternFill>
    </fill>
    <fill>
      <patternFill patternType="solid">
        <fgColor indexed="47"/>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rgb="FF333399"/>
      </bottom>
      <diagonal/>
    </border>
    <border>
      <left/>
      <right/>
      <top style="medium">
        <color rgb="FF333399"/>
      </top>
      <bottom/>
      <diagonal/>
    </border>
    <border>
      <left/>
      <right style="thick">
        <color rgb="FF333399"/>
      </right>
      <top/>
      <bottom/>
      <diagonal/>
    </border>
    <border>
      <left/>
      <right style="thick">
        <color rgb="FF333399"/>
      </right>
      <top/>
      <bottom style="medium">
        <color rgb="FF333399"/>
      </bottom>
      <diagonal/>
    </border>
    <border>
      <left/>
      <right style="medium">
        <color rgb="FF333399"/>
      </right>
      <top/>
      <bottom/>
      <diagonal/>
    </border>
    <border>
      <left/>
      <right style="medium">
        <color rgb="FF333399"/>
      </right>
      <top/>
      <bottom style="medium">
        <color rgb="FF333399"/>
      </bottom>
      <diagonal/>
    </border>
    <border>
      <left/>
      <right style="thick">
        <color rgb="FF333399"/>
      </right>
      <top style="medium">
        <color rgb="FF333399"/>
      </top>
      <bottom/>
      <diagonal/>
    </border>
    <border>
      <left/>
      <right style="medium">
        <color rgb="FF333399"/>
      </right>
      <top style="medium">
        <color rgb="FF333399"/>
      </top>
      <bottom/>
      <diagonal/>
    </border>
  </borders>
  <cellStyleXfs count="12">
    <xf numFmtId="0" fontId="0" fillId="0" borderId="0"/>
    <xf numFmtId="0" fontId="2" fillId="2" borderId="0" applyNumberFormat="0" applyBorder="0" applyAlignment="0" applyProtection="0"/>
    <xf numFmtId="0" fontId="3" fillId="5" borderId="2" applyNumberFormat="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1" applyNumberFormat="0" applyAlignment="0" applyProtection="0"/>
    <xf numFmtId="0" fontId="1" fillId="6" borderId="6" applyNumberFormat="0" applyFont="0" applyAlignment="0" applyProtection="0"/>
    <xf numFmtId="0" fontId="9" fillId="4" borderId="7" applyNumberFormat="0" applyAlignment="0" applyProtection="0"/>
    <xf numFmtId="0" fontId="1" fillId="0" borderId="0"/>
  </cellStyleXfs>
  <cellXfs count="87">
    <xf numFmtId="0" fontId="0" fillId="0" borderId="0" xfId="0"/>
    <xf numFmtId="0" fontId="10" fillId="7" borderId="0" xfId="0" applyFont="1" applyFill="1" applyBorder="1"/>
    <xf numFmtId="0" fontId="10" fillId="7" borderId="0" xfId="0" applyFont="1" applyFill="1"/>
    <xf numFmtId="0" fontId="12" fillId="7" borderId="0" xfId="0" applyFont="1" applyFill="1" applyAlignment="1"/>
    <xf numFmtId="0" fontId="12" fillId="7" borderId="0" xfId="0" applyFont="1" applyFill="1" applyAlignment="1">
      <alignment vertical="center"/>
    </xf>
    <xf numFmtId="0" fontId="11" fillId="7" borderId="0" xfId="0" applyFont="1" applyFill="1" applyAlignment="1">
      <alignment vertical="center"/>
    </xf>
    <xf numFmtId="0" fontId="12" fillId="7" borderId="0" xfId="0" applyFont="1" applyFill="1"/>
    <xf numFmtId="0" fontId="11" fillId="7" borderId="0" xfId="0" applyFont="1" applyFill="1" applyAlignment="1"/>
    <xf numFmtId="49" fontId="13" fillId="7" borderId="8" xfId="0" quotePrefix="1" applyNumberFormat="1" applyFont="1" applyFill="1" applyBorder="1" applyAlignment="1">
      <alignment horizontal="center" vertical="center" wrapText="1"/>
    </xf>
    <xf numFmtId="164" fontId="10" fillId="8" borderId="0" xfId="0" quotePrefix="1" applyNumberFormat="1" applyFont="1" applyFill="1" applyBorder="1" applyAlignment="1">
      <alignment horizontal="left" vertical="center" indent="1"/>
    </xf>
    <xf numFmtId="0" fontId="14" fillId="8" borderId="0" xfId="0" applyFont="1" applyFill="1" applyAlignment="1">
      <alignment vertical="center"/>
    </xf>
    <xf numFmtId="0" fontId="13" fillId="7" borderId="11" xfId="0" quotePrefix="1" applyFont="1" applyFill="1" applyBorder="1" applyAlignment="1">
      <alignment horizontal="left" vertical="center" wrapText="1" indent="1"/>
    </xf>
    <xf numFmtId="0" fontId="0" fillId="0" borderId="0" xfId="0" applyBorder="1"/>
    <xf numFmtId="0" fontId="16" fillId="0" borderId="0" xfId="0" applyFont="1"/>
    <xf numFmtId="0" fontId="16" fillId="0" borderId="0" xfId="0" applyFont="1" applyBorder="1"/>
    <xf numFmtId="0" fontId="18" fillId="7" borderId="0" xfId="0" applyFont="1" applyFill="1" applyAlignment="1"/>
    <xf numFmtId="0" fontId="13" fillId="7" borderId="0" xfId="0" applyFont="1" applyFill="1" applyAlignment="1">
      <alignment horizontal="center" vertical="center"/>
    </xf>
    <xf numFmtId="3" fontId="10" fillId="7" borderId="0" xfId="0" applyNumberFormat="1" applyFont="1" applyFill="1" applyBorder="1"/>
    <xf numFmtId="3" fontId="10" fillId="7" borderId="0" xfId="0" applyNumberFormat="1" applyFont="1" applyFill="1"/>
    <xf numFmtId="1" fontId="13" fillId="7" borderId="8" xfId="0" quotePrefix="1" applyNumberFormat="1" applyFont="1" applyFill="1" applyBorder="1" applyAlignment="1">
      <alignment horizontal="center" vertical="center" wrapText="1"/>
    </xf>
    <xf numFmtId="1" fontId="13" fillId="7" borderId="8" xfId="0" applyNumberFormat="1" applyFont="1" applyFill="1" applyBorder="1" applyAlignment="1">
      <alignment horizontal="center" vertical="center"/>
    </xf>
    <xf numFmtId="0" fontId="17" fillId="7" borderId="14" xfId="0" quotePrefix="1" applyFont="1" applyFill="1" applyBorder="1" applyAlignment="1">
      <alignment horizontal="left" vertical="center" indent="1"/>
    </xf>
    <xf numFmtId="0" fontId="17" fillId="7" borderId="15" xfId="0" quotePrefix="1" applyFont="1" applyFill="1" applyBorder="1" applyAlignment="1">
      <alignment horizontal="left" vertical="center" indent="1"/>
    </xf>
    <xf numFmtId="0" fontId="0" fillId="0" borderId="12" xfId="0" applyBorder="1"/>
    <xf numFmtId="0" fontId="1" fillId="0" borderId="0" xfId="0" quotePrefix="1" applyFont="1" applyBorder="1"/>
    <xf numFmtId="164" fontId="12" fillId="8" borderId="0" xfId="0" quotePrefix="1" applyNumberFormat="1" applyFont="1" applyFill="1" applyBorder="1" applyAlignment="1">
      <alignment horizontal="left" vertical="center" indent="1"/>
    </xf>
    <xf numFmtId="164" fontId="12" fillId="8" borderId="0" xfId="0" quotePrefix="1" applyNumberFormat="1" applyFont="1" applyFill="1" applyBorder="1" applyAlignment="1">
      <alignment horizontal="left" vertical="center" wrapText="1" indent="1"/>
    </xf>
    <xf numFmtId="0" fontId="17" fillId="7" borderId="12" xfId="0" quotePrefix="1" applyFont="1" applyFill="1" applyBorder="1" applyAlignment="1">
      <alignment horizontal="left" vertical="center" indent="1"/>
    </xf>
    <xf numFmtId="0" fontId="17" fillId="7" borderId="10" xfId="0" quotePrefix="1" applyFont="1" applyFill="1" applyBorder="1" applyAlignment="1">
      <alignment horizontal="left" vertical="center" indent="1"/>
    </xf>
    <xf numFmtId="0" fontId="19" fillId="7" borderId="10" xfId="0" quotePrefix="1" applyFont="1" applyFill="1" applyBorder="1" applyAlignment="1">
      <alignment horizontal="left" vertical="center" indent="1"/>
    </xf>
    <xf numFmtId="0" fontId="15" fillId="7" borderId="0" xfId="0" applyFont="1" applyFill="1"/>
    <xf numFmtId="0" fontId="15" fillId="7" borderId="0" xfId="0" applyFont="1" applyFill="1" applyBorder="1"/>
    <xf numFmtId="3" fontId="17" fillId="7" borderId="9" xfId="0" applyNumberFormat="1" applyFont="1" applyFill="1" applyBorder="1" applyAlignment="1">
      <alignment vertical="center"/>
    </xf>
    <xf numFmtId="0" fontId="19" fillId="7" borderId="12" xfId="0" quotePrefix="1" applyFont="1" applyFill="1" applyBorder="1" applyAlignment="1">
      <alignment horizontal="left" vertical="center" indent="2"/>
    </xf>
    <xf numFmtId="3" fontId="19" fillId="7" borderId="0" xfId="0" applyNumberFormat="1" applyFont="1" applyFill="1" applyAlignment="1">
      <alignment vertical="center"/>
    </xf>
    <xf numFmtId="3" fontId="20" fillId="0" borderId="0" xfId="0" applyNumberFormat="1" applyFont="1" applyAlignment="1">
      <alignment vertical="center"/>
    </xf>
    <xf numFmtId="3" fontId="19" fillId="7" borderId="0" xfId="0" applyNumberFormat="1" applyFont="1" applyFill="1" applyBorder="1" applyAlignment="1">
      <alignment vertical="center"/>
    </xf>
    <xf numFmtId="0" fontId="19" fillId="7" borderId="12" xfId="0" quotePrefix="1" applyFont="1" applyFill="1" applyBorder="1" applyAlignment="1">
      <alignment horizontal="left" vertical="center" wrapText="1" indent="2"/>
    </xf>
    <xf numFmtId="0" fontId="19" fillId="7" borderId="10" xfId="0" quotePrefix="1" applyFont="1" applyFill="1" applyBorder="1" applyAlignment="1">
      <alignment horizontal="left" vertical="center" wrapText="1" indent="1"/>
    </xf>
    <xf numFmtId="3" fontId="19" fillId="7" borderId="0" xfId="0" quotePrefix="1" applyNumberFormat="1" applyFont="1" applyFill="1" applyAlignment="1">
      <alignment horizontal="right" vertical="center"/>
    </xf>
    <xf numFmtId="3" fontId="17" fillId="7" borderId="0" xfId="0" applyNumberFormat="1" applyFont="1" applyFill="1" applyAlignment="1">
      <alignment vertical="center"/>
    </xf>
    <xf numFmtId="3" fontId="17" fillId="0" borderId="0" xfId="0" applyNumberFormat="1" applyFont="1" applyAlignment="1">
      <alignment vertical="center"/>
    </xf>
    <xf numFmtId="3" fontId="19" fillId="0" borderId="0" xfId="0" quotePrefix="1" applyNumberFormat="1" applyFont="1" applyAlignment="1">
      <alignment vertical="center"/>
    </xf>
    <xf numFmtId="3" fontId="19" fillId="0" borderId="0" xfId="0" applyNumberFormat="1" applyFont="1" applyAlignment="1">
      <alignment vertical="center"/>
    </xf>
    <xf numFmtId="3" fontId="17" fillId="0" borderId="0" xfId="0" quotePrefix="1" applyNumberFormat="1" applyFont="1" applyAlignment="1">
      <alignment vertical="center"/>
    </xf>
    <xf numFmtId="3" fontId="17" fillId="7" borderId="0" xfId="0" applyNumberFormat="1" applyFont="1" applyFill="1" applyBorder="1" applyAlignment="1">
      <alignment vertical="center"/>
    </xf>
    <xf numFmtId="3" fontId="17" fillId="0" borderId="0" xfId="0" quotePrefix="1" applyNumberFormat="1" applyFont="1" applyAlignment="1">
      <alignment horizontal="right" vertical="center"/>
    </xf>
    <xf numFmtId="3" fontId="17" fillId="0" borderId="9" xfId="0" quotePrefix="1" applyNumberFormat="1" applyFont="1" applyBorder="1" applyAlignment="1">
      <alignment vertical="center"/>
    </xf>
    <xf numFmtId="0" fontId="17" fillId="7" borderId="12" xfId="0" quotePrefix="1" applyFont="1" applyFill="1" applyBorder="1" applyAlignment="1">
      <alignment horizontal="left" vertical="center" wrapText="1" indent="1"/>
    </xf>
    <xf numFmtId="0" fontId="21" fillId="0" borderId="0" xfId="0" applyFont="1"/>
    <xf numFmtId="0" fontId="22" fillId="0" borderId="0" xfId="0" applyFont="1"/>
    <xf numFmtId="0" fontId="17" fillId="7" borderId="9" xfId="0" quotePrefix="1" applyFont="1" applyFill="1" applyBorder="1" applyAlignment="1">
      <alignment horizontal="right" vertical="center"/>
    </xf>
    <xf numFmtId="0" fontId="17" fillId="7" borderId="0" xfId="0" quotePrefix="1" applyFont="1" applyFill="1" applyAlignment="1">
      <alignment horizontal="right" vertical="center"/>
    </xf>
    <xf numFmtId="3" fontId="17" fillId="0" borderId="0" xfId="0" applyNumberFormat="1" applyFont="1" applyFill="1" applyAlignment="1">
      <alignment vertical="center"/>
    </xf>
    <xf numFmtId="0" fontId="19" fillId="7" borderId="0" xfId="0" quotePrefix="1" applyFont="1" applyFill="1" applyBorder="1" applyAlignment="1">
      <alignment horizontal="right" vertical="center"/>
    </xf>
    <xf numFmtId="0" fontId="19" fillId="7" borderId="0" xfId="0" quotePrefix="1" applyFont="1" applyFill="1" applyAlignment="1">
      <alignment horizontal="right" vertical="center"/>
    </xf>
    <xf numFmtId="0" fontId="19" fillId="7" borderId="0" xfId="0" applyFont="1" applyFill="1" applyAlignment="1">
      <alignment vertical="center"/>
    </xf>
    <xf numFmtId="0" fontId="19" fillId="0" borderId="0" xfId="0" applyFont="1" applyBorder="1" applyAlignment="1">
      <alignment vertical="center"/>
    </xf>
    <xf numFmtId="0" fontId="19" fillId="0" borderId="0" xfId="0" applyFont="1" applyAlignment="1">
      <alignment vertical="center"/>
    </xf>
    <xf numFmtId="3" fontId="19" fillId="0" borderId="0" xfId="0" applyNumberFormat="1" applyFont="1" applyBorder="1" applyAlignment="1">
      <alignment vertical="center"/>
    </xf>
    <xf numFmtId="3" fontId="19" fillId="0" borderId="0" xfId="0" applyNumberFormat="1" applyFont="1" applyFill="1" applyAlignment="1">
      <alignment vertical="center"/>
    </xf>
    <xf numFmtId="3" fontId="19" fillId="0" borderId="0" xfId="0" quotePrefix="1" applyNumberFormat="1" applyFont="1" applyFill="1" applyAlignment="1">
      <alignment horizontal="right" vertical="center"/>
    </xf>
    <xf numFmtId="3" fontId="19" fillId="0" borderId="0" xfId="0" quotePrefix="1" applyNumberFormat="1" applyFont="1" applyAlignment="1">
      <alignment horizontal="right" vertical="center"/>
    </xf>
    <xf numFmtId="3" fontId="19" fillId="0" borderId="0" xfId="0" applyNumberFormat="1" applyFont="1" applyFill="1" applyBorder="1" applyAlignment="1">
      <alignment vertical="center"/>
    </xf>
    <xf numFmtId="0" fontId="19" fillId="7" borderId="13" xfId="0" quotePrefix="1" applyFont="1" applyFill="1" applyBorder="1" applyAlignment="1">
      <alignment horizontal="left" vertical="center" indent="2"/>
    </xf>
    <xf numFmtId="0" fontId="19" fillId="7" borderId="8" xfId="0" quotePrefix="1" applyFont="1" applyFill="1" applyBorder="1" applyAlignment="1">
      <alignment horizontal="right" vertical="center"/>
    </xf>
    <xf numFmtId="3" fontId="19" fillId="0" borderId="8" xfId="0" quotePrefix="1" applyNumberFormat="1" applyFont="1" applyBorder="1" applyAlignment="1">
      <alignment vertical="center"/>
    </xf>
    <xf numFmtId="3" fontId="19" fillId="0" borderId="8" xfId="0" applyNumberFormat="1" applyFont="1" applyBorder="1" applyAlignment="1">
      <alignment vertical="center"/>
    </xf>
    <xf numFmtId="3" fontId="17" fillId="0" borderId="9" xfId="0" quotePrefix="1" applyNumberFormat="1" applyFont="1" applyBorder="1" applyAlignment="1">
      <alignment horizontal="right" vertical="center"/>
    </xf>
    <xf numFmtId="3" fontId="17" fillId="0" borderId="9" xfId="0" applyNumberFormat="1" applyFont="1" applyFill="1" applyBorder="1" applyAlignment="1">
      <alignment horizontal="right" vertical="center"/>
    </xf>
    <xf numFmtId="3" fontId="17" fillId="0" borderId="0" xfId="0" quotePrefix="1" applyNumberFormat="1" applyFont="1" applyBorder="1" applyAlignment="1">
      <alignment vertical="center"/>
    </xf>
    <xf numFmtId="0" fontId="17" fillId="7" borderId="0" xfId="0" quotePrefix="1" applyFont="1" applyFill="1" applyBorder="1" applyAlignment="1">
      <alignment horizontal="right" vertical="center"/>
    </xf>
    <xf numFmtId="3" fontId="17" fillId="0" borderId="0" xfId="0" quotePrefix="1" applyNumberFormat="1" applyFont="1" applyBorder="1" applyAlignment="1">
      <alignment horizontal="right" vertical="center"/>
    </xf>
    <xf numFmtId="3" fontId="17" fillId="0" borderId="0" xfId="0" applyNumberFormat="1" applyFont="1" applyFill="1" applyBorder="1" applyAlignment="1">
      <alignment horizontal="right" vertical="center"/>
    </xf>
    <xf numFmtId="3" fontId="17" fillId="0" borderId="9" xfId="0" applyNumberFormat="1" applyFont="1" applyFill="1" applyBorder="1" applyAlignment="1">
      <alignment vertical="center"/>
    </xf>
    <xf numFmtId="0" fontId="13" fillId="7" borderId="0" xfId="0" quotePrefix="1" applyFont="1" applyFill="1" applyBorder="1" applyAlignment="1">
      <alignment horizontal="left" vertical="center" indent="1"/>
    </xf>
    <xf numFmtId="3" fontId="17" fillId="7" borderId="0" xfId="0" applyNumberFormat="1" applyFont="1" applyFill="1" applyBorder="1" applyAlignment="1">
      <alignment horizontal="right" vertical="center"/>
    </xf>
    <xf numFmtId="3" fontId="19" fillId="7" borderId="0" xfId="0" applyNumberFormat="1" applyFont="1" applyFill="1" applyBorder="1" applyAlignment="1">
      <alignment horizontal="right" vertical="center"/>
    </xf>
    <xf numFmtId="3" fontId="17" fillId="7" borderId="9" xfId="0" applyNumberFormat="1" applyFont="1" applyFill="1" applyBorder="1" applyAlignment="1">
      <alignment horizontal="right" vertical="center"/>
    </xf>
    <xf numFmtId="0" fontId="16" fillId="9" borderId="0" xfId="0" applyFont="1" applyFill="1"/>
    <xf numFmtId="0" fontId="16" fillId="0" borderId="0" xfId="0" applyFont="1" applyFill="1"/>
    <xf numFmtId="0" fontId="19" fillId="0" borderId="0" xfId="0" quotePrefix="1" applyFont="1" applyFill="1" applyAlignment="1">
      <alignment horizontal="right" vertical="center"/>
    </xf>
    <xf numFmtId="3" fontId="19" fillId="0" borderId="0" xfId="0" applyNumberFormat="1" applyFont="1" applyFill="1" applyBorder="1" applyAlignment="1">
      <alignment horizontal="right" vertical="center"/>
    </xf>
    <xf numFmtId="0" fontId="19" fillId="0" borderId="12" xfId="0" quotePrefix="1" applyFont="1" applyFill="1" applyBorder="1" applyAlignment="1">
      <alignment horizontal="left" vertical="center" indent="2"/>
    </xf>
    <xf numFmtId="3" fontId="19" fillId="0" borderId="0" xfId="0" quotePrefix="1" applyNumberFormat="1" applyFont="1" applyFill="1" applyBorder="1" applyAlignment="1">
      <alignment horizontal="right" vertical="center"/>
    </xf>
    <xf numFmtId="0" fontId="11" fillId="7" borderId="12" xfId="0" applyFont="1" applyFill="1" applyBorder="1" applyAlignment="1">
      <alignment horizontal="left" vertical="center" indent="1"/>
    </xf>
    <xf numFmtId="0" fontId="12" fillId="7" borderId="12" xfId="0" applyFont="1" applyFill="1" applyBorder="1" applyAlignment="1">
      <alignment horizontal="left" vertical="center" indent="1"/>
    </xf>
  </cellXfs>
  <cellStyles count="12">
    <cellStyle name="Bad" xfId="1" xr:uid="{00000000-0005-0000-0000-000000000000}"/>
    <cellStyle name="Check Cell" xfId="2" xr:uid="{00000000-0005-0000-0000-000001000000}"/>
    <cellStyle name="Explanatory Text" xfId="3" xr:uid="{00000000-0005-0000-0000-000002000000}"/>
    <cellStyle name="Heading 1" xfId="4" xr:uid="{00000000-0005-0000-0000-000003000000}"/>
    <cellStyle name="Heading 2" xfId="5" xr:uid="{00000000-0005-0000-0000-000004000000}"/>
    <cellStyle name="Heading 3" xfId="6" xr:uid="{00000000-0005-0000-0000-000005000000}"/>
    <cellStyle name="Heading 4" xfId="7" xr:uid="{00000000-0005-0000-0000-000006000000}"/>
    <cellStyle name="Input" xfId="8" xr:uid="{00000000-0005-0000-0000-000007000000}"/>
    <cellStyle name="Normal 2" xfId="11" xr:uid="{00000000-0005-0000-0000-000009000000}"/>
    <cellStyle name="Note" xfId="9" xr:uid="{00000000-0005-0000-0000-00000A000000}"/>
    <cellStyle name="Output" xfId="10" xr:uid="{00000000-0005-0000-0000-00000B000000}"/>
    <cellStyle name="Standaard" xfId="0" builtinId="0"/>
  </cellStyles>
  <dxfs count="0"/>
  <tableStyles count="0" defaultTableStyle="TableStyleMedium9" defaultPivotStyle="PivotStyleLight16"/>
  <colors>
    <mruColors>
      <color rgb="FF333399"/>
      <color rgb="FF6666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autoPageBreaks="0"/>
  </sheetPr>
  <dimension ref="A1:BB154"/>
  <sheetViews>
    <sheetView showGridLines="0" zoomScale="75" zoomScaleNormal="75" workbookViewId="0"/>
  </sheetViews>
  <sheetFormatPr defaultColWidth="11.42578125" defaultRowHeight="13.5" x14ac:dyDescent="0.25"/>
  <cols>
    <col min="1" max="1" width="55.7109375" style="1" customWidth="1"/>
    <col min="2" max="2" width="19.7109375" style="1" customWidth="1"/>
    <col min="3" max="29" width="19.7109375" style="2" customWidth="1"/>
    <col min="30" max="16384" width="11.42578125" style="2"/>
  </cols>
  <sheetData>
    <row r="1" spans="1:54" ht="18.75" customHeight="1" x14ac:dyDescent="0.25">
      <c r="A1" s="75" t="s">
        <v>75</v>
      </c>
    </row>
    <row r="2" spans="1:54" s="10" customFormat="1" ht="16.5" x14ac:dyDescent="0.2">
      <c r="A2" s="25" t="s">
        <v>0</v>
      </c>
      <c r="B2" s="9"/>
    </row>
    <row r="3" spans="1:54" s="10" customFormat="1" ht="16.5" x14ac:dyDescent="0.2">
      <c r="A3" s="25" t="s">
        <v>87</v>
      </c>
      <c r="B3" s="9"/>
    </row>
    <row r="4" spans="1:54" s="10" customFormat="1" ht="16.5" x14ac:dyDescent="0.2">
      <c r="A4" s="25" t="s">
        <v>74</v>
      </c>
      <c r="B4" s="9"/>
      <c r="X4" s="10" t="s">
        <v>25</v>
      </c>
    </row>
    <row r="5" spans="1:54" s="10" customFormat="1" ht="16.5" x14ac:dyDescent="0.2">
      <c r="A5" s="25" t="s">
        <v>20</v>
      </c>
      <c r="B5" s="9"/>
    </row>
    <row r="6" spans="1:54" s="10" customFormat="1" ht="16.5" x14ac:dyDescent="0.2">
      <c r="A6" s="25" t="s">
        <v>88</v>
      </c>
      <c r="B6" s="9"/>
    </row>
    <row r="7" spans="1:54" s="10" customFormat="1" ht="16.5" x14ac:dyDescent="0.2">
      <c r="A7" s="25" t="s">
        <v>89</v>
      </c>
      <c r="B7" s="9"/>
    </row>
    <row r="8" spans="1:54" s="10" customFormat="1" ht="17.25" customHeight="1" x14ac:dyDescent="0.2">
      <c r="A8" s="26" t="s">
        <v>76</v>
      </c>
      <c r="B8" s="9"/>
    </row>
    <row r="9" spans="1:54" ht="15" customHeight="1" x14ac:dyDescent="0.25">
      <c r="F9" s="1"/>
      <c r="G9" s="1"/>
      <c r="H9" s="1"/>
      <c r="I9" s="1"/>
      <c r="J9" s="1"/>
      <c r="K9" s="1"/>
      <c r="L9" s="1"/>
      <c r="M9" s="1"/>
      <c r="N9" s="1"/>
      <c r="O9" s="1"/>
      <c r="P9" s="1"/>
    </row>
    <row r="10" spans="1:54" s="3" customFormat="1" ht="18" customHeight="1" thickBot="1" x14ac:dyDescent="0.35">
      <c r="A10" s="11"/>
      <c r="B10" s="19" t="s">
        <v>21</v>
      </c>
      <c r="C10" s="19" t="s">
        <v>22</v>
      </c>
      <c r="D10" s="19" t="s">
        <v>23</v>
      </c>
      <c r="E10" s="19" t="s">
        <v>24</v>
      </c>
      <c r="F10" s="20">
        <v>1978</v>
      </c>
      <c r="G10" s="20">
        <v>1979</v>
      </c>
      <c r="H10" s="20">
        <v>1980</v>
      </c>
      <c r="I10" s="20">
        <v>1981</v>
      </c>
      <c r="J10" s="20">
        <v>1982</v>
      </c>
      <c r="K10" s="20">
        <v>1983</v>
      </c>
      <c r="L10" s="20">
        <v>1984</v>
      </c>
      <c r="M10" s="20">
        <v>1985</v>
      </c>
      <c r="N10" s="20">
        <v>1986</v>
      </c>
      <c r="O10" s="20">
        <v>1987</v>
      </c>
      <c r="P10" s="20">
        <v>1988</v>
      </c>
      <c r="Q10" s="20">
        <v>1989</v>
      </c>
      <c r="R10" s="20">
        <v>1990</v>
      </c>
      <c r="S10" s="20">
        <v>1991</v>
      </c>
      <c r="T10" s="20">
        <v>1992</v>
      </c>
      <c r="U10" s="20">
        <v>1993</v>
      </c>
      <c r="V10" s="20">
        <v>1994</v>
      </c>
      <c r="W10" s="20">
        <v>1995</v>
      </c>
      <c r="X10" s="20">
        <v>1996</v>
      </c>
      <c r="Y10" s="20">
        <v>1997</v>
      </c>
      <c r="Z10" s="20">
        <v>1998</v>
      </c>
      <c r="AA10" s="20">
        <v>1999</v>
      </c>
      <c r="AB10" s="20">
        <v>2000</v>
      </c>
      <c r="AC10" s="20">
        <v>2001</v>
      </c>
      <c r="AD10" s="16"/>
      <c r="AE10" s="16"/>
      <c r="AF10" s="16"/>
      <c r="AG10" s="16"/>
      <c r="AH10" s="16"/>
      <c r="AI10" s="16"/>
      <c r="AJ10" s="16"/>
      <c r="AK10" s="16"/>
      <c r="AL10" s="16"/>
      <c r="AM10" s="16"/>
      <c r="AN10" s="16"/>
      <c r="AO10" s="16"/>
      <c r="AP10" s="16"/>
      <c r="AQ10" s="16"/>
      <c r="AR10" s="16"/>
      <c r="AS10" s="16"/>
      <c r="AT10" s="16"/>
      <c r="AU10" s="15"/>
      <c r="AV10" s="15"/>
      <c r="AW10" s="15"/>
      <c r="AX10" s="15"/>
      <c r="AY10" s="15"/>
      <c r="AZ10" s="15"/>
      <c r="BA10" s="15"/>
      <c r="BB10" s="15"/>
    </row>
    <row r="11" spans="1:54" s="7" customFormat="1" ht="30" customHeight="1" x14ac:dyDescent="0.2">
      <c r="A11" s="21" t="s">
        <v>26</v>
      </c>
      <c r="B11" s="32">
        <f>SUM(B12:B18)</f>
        <v>370860</v>
      </c>
      <c r="C11" s="32">
        <f t="shared" ref="C11:AC11" si="0">SUM(C12:C18)</f>
        <v>380059</v>
      </c>
      <c r="D11" s="32">
        <f t="shared" si="0"/>
        <v>386179</v>
      </c>
      <c r="E11" s="32">
        <f t="shared" si="0"/>
        <v>394495</v>
      </c>
      <c r="F11" s="32">
        <f t="shared" si="0"/>
        <v>404464</v>
      </c>
      <c r="G11" s="32">
        <f t="shared" si="0"/>
        <v>411483</v>
      </c>
      <c r="H11" s="32">
        <f t="shared" si="0"/>
        <v>418745</v>
      </c>
      <c r="I11" s="32">
        <f t="shared" si="0"/>
        <v>420683</v>
      </c>
      <c r="J11" s="32">
        <f t="shared" si="0"/>
        <v>424277</v>
      </c>
      <c r="K11" s="32">
        <f t="shared" si="0"/>
        <v>419207</v>
      </c>
      <c r="L11" s="32">
        <f t="shared" si="0"/>
        <v>417383</v>
      </c>
      <c r="M11" s="32">
        <f t="shared" si="0"/>
        <v>411918</v>
      </c>
      <c r="N11" s="32">
        <f t="shared" si="0"/>
        <v>410970</v>
      </c>
      <c r="O11" s="32">
        <f t="shared" si="0"/>
        <v>404612</v>
      </c>
      <c r="P11" s="32">
        <f t="shared" si="0"/>
        <v>402345</v>
      </c>
      <c r="Q11" s="32">
        <f t="shared" si="0"/>
        <v>412974</v>
      </c>
      <c r="R11" s="32">
        <f t="shared" si="0"/>
        <v>412974</v>
      </c>
      <c r="S11" s="32">
        <f t="shared" si="0"/>
        <v>420058</v>
      </c>
      <c r="T11" s="32">
        <f t="shared" si="0"/>
        <v>417557</v>
      </c>
      <c r="U11" s="32">
        <f t="shared" si="0"/>
        <v>469970</v>
      </c>
      <c r="V11" s="32">
        <f t="shared" si="0"/>
        <v>459558</v>
      </c>
      <c r="W11" s="32">
        <f t="shared" si="0"/>
        <v>454751</v>
      </c>
      <c r="X11" s="32">
        <f t="shared" si="0"/>
        <v>457637</v>
      </c>
      <c r="Y11" s="32">
        <f t="shared" si="0"/>
        <v>454242</v>
      </c>
      <c r="Z11" s="32">
        <f t="shared" si="0"/>
        <v>462721</v>
      </c>
      <c r="AA11" s="32">
        <f t="shared" si="0"/>
        <v>453980</v>
      </c>
      <c r="AB11" s="32">
        <f t="shared" si="0"/>
        <v>445550</v>
      </c>
      <c r="AC11" s="32">
        <f t="shared" si="0"/>
        <v>459239</v>
      </c>
    </row>
    <row r="12" spans="1:54" s="7" customFormat="1" ht="24.95" customHeight="1" x14ac:dyDescent="0.3">
      <c r="A12" s="29" t="s">
        <v>27</v>
      </c>
      <c r="B12" s="34">
        <v>41813</v>
      </c>
      <c r="C12" s="34">
        <v>44713</v>
      </c>
      <c r="D12" s="34">
        <v>47515</v>
      </c>
      <c r="E12" s="35">
        <v>49031</v>
      </c>
      <c r="F12" s="36">
        <v>51464</v>
      </c>
      <c r="G12" s="36">
        <v>51086</v>
      </c>
      <c r="H12" s="36">
        <v>50438</v>
      </c>
      <c r="I12" s="36">
        <v>50585</v>
      </c>
      <c r="J12" s="36">
        <v>49948</v>
      </c>
      <c r="K12" s="36">
        <v>49535</v>
      </c>
      <c r="L12" s="36">
        <v>48434</v>
      </c>
      <c r="M12" s="36">
        <v>48558</v>
      </c>
      <c r="N12" s="36">
        <v>48728</v>
      </c>
      <c r="O12" s="36">
        <v>49142</v>
      </c>
      <c r="P12" s="34">
        <v>47540</v>
      </c>
      <c r="Q12" s="36">
        <v>44851</v>
      </c>
      <c r="R12" s="34">
        <v>44851</v>
      </c>
      <c r="S12" s="34">
        <v>43737</v>
      </c>
      <c r="T12" s="34">
        <v>43233</v>
      </c>
      <c r="U12" s="34">
        <v>44296</v>
      </c>
      <c r="V12" s="34">
        <v>45817</v>
      </c>
      <c r="W12" s="34">
        <v>45262</v>
      </c>
      <c r="X12" s="34">
        <v>47981</v>
      </c>
      <c r="Y12" s="34">
        <v>46301</v>
      </c>
      <c r="Z12" s="34">
        <v>46064</v>
      </c>
      <c r="AA12" s="34">
        <v>45575</v>
      </c>
      <c r="AB12" s="34">
        <v>45066</v>
      </c>
      <c r="AC12" s="34">
        <v>45058</v>
      </c>
      <c r="AD12" s="3"/>
    </row>
    <row r="13" spans="1:54" s="7" customFormat="1" ht="24.95" customHeight="1" x14ac:dyDescent="0.3">
      <c r="A13" s="29" t="s">
        <v>28</v>
      </c>
      <c r="B13" s="34">
        <v>15509</v>
      </c>
      <c r="C13" s="34">
        <v>15906</v>
      </c>
      <c r="D13" s="34">
        <v>16222</v>
      </c>
      <c r="E13" s="35">
        <v>16665</v>
      </c>
      <c r="F13" s="36">
        <v>16984</v>
      </c>
      <c r="G13" s="36">
        <v>17017</v>
      </c>
      <c r="H13" s="36">
        <v>16797</v>
      </c>
      <c r="I13" s="36">
        <v>16774</v>
      </c>
      <c r="J13" s="36">
        <v>17007</v>
      </c>
      <c r="K13" s="36">
        <v>17057</v>
      </c>
      <c r="L13" s="36">
        <v>17041</v>
      </c>
      <c r="M13" s="36">
        <v>17247</v>
      </c>
      <c r="N13" s="36">
        <v>17431</v>
      </c>
      <c r="O13" s="36">
        <v>17325</v>
      </c>
      <c r="P13" s="34">
        <v>17169</v>
      </c>
      <c r="Q13" s="34">
        <v>17019</v>
      </c>
      <c r="R13" s="34">
        <v>17019</v>
      </c>
      <c r="S13" s="34">
        <v>16845</v>
      </c>
      <c r="T13" s="34">
        <v>16824</v>
      </c>
      <c r="U13" s="34">
        <v>16824</v>
      </c>
      <c r="V13" s="34">
        <v>16842</v>
      </c>
      <c r="W13" s="34">
        <v>17305</v>
      </c>
      <c r="X13" s="34">
        <v>17522</v>
      </c>
      <c r="Y13" s="34">
        <v>17834</v>
      </c>
      <c r="Z13" s="34">
        <v>17879</v>
      </c>
      <c r="AA13" s="34">
        <v>18481</v>
      </c>
      <c r="AB13" s="34">
        <v>21527</v>
      </c>
      <c r="AC13" s="34">
        <v>19046</v>
      </c>
      <c r="AD13" s="3"/>
    </row>
    <row r="14" spans="1:54" s="7" customFormat="1" ht="24.95" customHeight="1" x14ac:dyDescent="0.3">
      <c r="A14" s="29" t="s">
        <v>29</v>
      </c>
      <c r="B14" s="34">
        <v>82483</v>
      </c>
      <c r="C14" s="34">
        <v>83769</v>
      </c>
      <c r="D14" s="34">
        <v>84293</v>
      </c>
      <c r="E14" s="35">
        <v>86311</v>
      </c>
      <c r="F14" s="36">
        <v>89026</v>
      </c>
      <c r="G14" s="36">
        <v>90456</v>
      </c>
      <c r="H14" s="36">
        <v>91966</v>
      </c>
      <c r="I14" s="36">
        <v>91860</v>
      </c>
      <c r="J14" s="36">
        <v>93696</v>
      </c>
      <c r="K14" s="36">
        <v>94233</v>
      </c>
      <c r="L14" s="36">
        <v>94732</v>
      </c>
      <c r="M14" s="36">
        <v>94663</v>
      </c>
      <c r="N14" s="36">
        <v>95375</v>
      </c>
      <c r="O14" s="36">
        <v>95248</v>
      </c>
      <c r="P14" s="34">
        <v>93839</v>
      </c>
      <c r="Q14" s="34">
        <v>101708</v>
      </c>
      <c r="R14" s="34">
        <v>101708</v>
      </c>
      <c r="S14" s="34">
        <v>101033</v>
      </c>
      <c r="T14" s="34">
        <v>100166</v>
      </c>
      <c r="U14" s="34">
        <v>106980</v>
      </c>
      <c r="V14" s="34">
        <v>108518</v>
      </c>
      <c r="W14" s="34">
        <v>106052</v>
      </c>
      <c r="X14" s="34">
        <v>111820</v>
      </c>
      <c r="Y14" s="34">
        <v>107049</v>
      </c>
      <c r="Z14" s="34">
        <v>114004</v>
      </c>
      <c r="AA14" s="34">
        <v>117110</v>
      </c>
      <c r="AB14" s="34">
        <v>114407</v>
      </c>
      <c r="AC14" s="34">
        <v>115592</v>
      </c>
      <c r="AD14" s="3"/>
    </row>
    <row r="15" spans="1:54" s="7" customFormat="1" ht="24.95" customHeight="1" x14ac:dyDescent="0.3">
      <c r="A15" s="29" t="s">
        <v>30</v>
      </c>
      <c r="B15" s="36">
        <v>81571</v>
      </c>
      <c r="C15" s="34">
        <v>83529</v>
      </c>
      <c r="D15" s="34">
        <v>86585</v>
      </c>
      <c r="E15" s="35">
        <v>87633</v>
      </c>
      <c r="F15" s="36">
        <v>88400</v>
      </c>
      <c r="G15" s="36">
        <v>87997</v>
      </c>
      <c r="H15" s="36">
        <v>90870</v>
      </c>
      <c r="I15" s="36">
        <v>92235</v>
      </c>
      <c r="J15" s="36">
        <v>93475</v>
      </c>
      <c r="K15" s="36">
        <v>89319</v>
      </c>
      <c r="L15" s="36">
        <v>87028</v>
      </c>
      <c r="M15" s="36">
        <v>82023</v>
      </c>
      <c r="N15" s="36">
        <v>81963</v>
      </c>
      <c r="O15" s="36">
        <v>76669</v>
      </c>
      <c r="P15" s="34">
        <v>76505</v>
      </c>
      <c r="Q15" s="34">
        <v>77455</v>
      </c>
      <c r="R15" s="34">
        <v>77455</v>
      </c>
      <c r="S15" s="34">
        <v>76888</v>
      </c>
      <c r="T15" s="34">
        <v>76718</v>
      </c>
      <c r="U15" s="34">
        <v>86426</v>
      </c>
      <c r="V15" s="34">
        <v>85489</v>
      </c>
      <c r="W15" s="34">
        <v>86376</v>
      </c>
      <c r="X15" s="34">
        <v>90506</v>
      </c>
      <c r="Y15" s="34">
        <v>84042</v>
      </c>
      <c r="Z15" s="34">
        <v>96488</v>
      </c>
      <c r="AA15" s="34">
        <v>89134</v>
      </c>
      <c r="AB15" s="34">
        <v>88869</v>
      </c>
      <c r="AC15" s="34">
        <v>79375</v>
      </c>
      <c r="AD15" s="3"/>
    </row>
    <row r="16" spans="1:54" s="7" customFormat="1" ht="24.95" customHeight="1" x14ac:dyDescent="0.3">
      <c r="A16" s="29" t="s">
        <v>31</v>
      </c>
      <c r="B16" s="34">
        <v>128606</v>
      </c>
      <c r="C16" s="34">
        <v>131250</v>
      </c>
      <c r="D16" s="34">
        <v>129251</v>
      </c>
      <c r="E16" s="35">
        <v>130784</v>
      </c>
      <c r="F16" s="36">
        <v>133817</v>
      </c>
      <c r="G16" s="36">
        <v>136950</v>
      </c>
      <c r="H16" s="36">
        <v>140335</v>
      </c>
      <c r="I16" s="36">
        <v>140364</v>
      </c>
      <c r="J16" s="36">
        <v>140438</v>
      </c>
      <c r="K16" s="36">
        <v>135661</v>
      </c>
      <c r="L16" s="36">
        <v>134318</v>
      </c>
      <c r="M16" s="36">
        <v>133181</v>
      </c>
      <c r="N16" s="36">
        <v>130051</v>
      </c>
      <c r="O16" s="36">
        <v>127452</v>
      </c>
      <c r="P16" s="34">
        <v>128163</v>
      </c>
      <c r="Q16" s="34">
        <v>130509</v>
      </c>
      <c r="R16" s="34">
        <v>130509</v>
      </c>
      <c r="S16" s="34">
        <v>139851</v>
      </c>
      <c r="T16" s="34">
        <v>138296</v>
      </c>
      <c r="U16" s="34">
        <v>179666</v>
      </c>
      <c r="V16" s="34">
        <v>167142</v>
      </c>
      <c r="W16" s="34">
        <v>164040</v>
      </c>
      <c r="X16" s="34">
        <v>153877</v>
      </c>
      <c r="Y16" s="34">
        <v>163128</v>
      </c>
      <c r="Z16" s="34">
        <v>148054</v>
      </c>
      <c r="AA16" s="34">
        <v>35198</v>
      </c>
      <c r="AB16" s="34">
        <v>28250</v>
      </c>
      <c r="AC16" s="34">
        <v>55169</v>
      </c>
      <c r="AD16" s="3"/>
    </row>
    <row r="17" spans="1:30" s="7" customFormat="1" ht="24.95" customHeight="1" x14ac:dyDescent="0.3">
      <c r="A17" s="38" t="s">
        <v>32</v>
      </c>
      <c r="B17" s="34">
        <v>20878</v>
      </c>
      <c r="C17" s="34">
        <v>20892</v>
      </c>
      <c r="D17" s="34">
        <v>22313</v>
      </c>
      <c r="E17" s="35">
        <v>24071</v>
      </c>
      <c r="F17" s="36">
        <v>24773</v>
      </c>
      <c r="G17" s="36">
        <v>27977</v>
      </c>
      <c r="H17" s="36">
        <v>28339</v>
      </c>
      <c r="I17" s="36">
        <v>28865</v>
      </c>
      <c r="J17" s="36">
        <v>29713</v>
      </c>
      <c r="K17" s="36">
        <v>33402</v>
      </c>
      <c r="L17" s="36">
        <v>35830</v>
      </c>
      <c r="M17" s="36">
        <v>36246</v>
      </c>
      <c r="N17" s="36">
        <v>37422</v>
      </c>
      <c r="O17" s="36">
        <v>38776</v>
      </c>
      <c r="P17" s="34">
        <v>39129</v>
      </c>
      <c r="Q17" s="34">
        <v>41432</v>
      </c>
      <c r="R17" s="34">
        <v>41432</v>
      </c>
      <c r="S17" s="34">
        <v>41704</v>
      </c>
      <c r="T17" s="34">
        <v>42320</v>
      </c>
      <c r="U17" s="34">
        <v>35778</v>
      </c>
      <c r="V17" s="34">
        <v>35750</v>
      </c>
      <c r="W17" s="34">
        <v>35716</v>
      </c>
      <c r="X17" s="34">
        <v>35931</v>
      </c>
      <c r="Y17" s="34">
        <v>35888</v>
      </c>
      <c r="Z17" s="34">
        <v>40232</v>
      </c>
      <c r="AA17" s="34">
        <v>41490</v>
      </c>
      <c r="AB17" s="34">
        <v>39667</v>
      </c>
      <c r="AC17" s="34">
        <v>37565</v>
      </c>
      <c r="AD17" s="3"/>
    </row>
    <row r="18" spans="1:30" s="7" customFormat="1" ht="24.95" customHeight="1" x14ac:dyDescent="0.3">
      <c r="A18" s="29" t="s">
        <v>33</v>
      </c>
      <c r="B18" s="39" t="s">
        <v>1</v>
      </c>
      <c r="C18" s="39" t="s">
        <v>1</v>
      </c>
      <c r="D18" s="39" t="s">
        <v>1</v>
      </c>
      <c r="E18" s="39" t="s">
        <v>1</v>
      </c>
      <c r="F18" s="39" t="s">
        <v>1</v>
      </c>
      <c r="G18" s="39" t="s">
        <v>1</v>
      </c>
      <c r="H18" s="39" t="s">
        <v>1</v>
      </c>
      <c r="I18" s="39" t="s">
        <v>1</v>
      </c>
      <c r="J18" s="39" t="s">
        <v>1</v>
      </c>
      <c r="K18" s="39" t="s">
        <v>1</v>
      </c>
      <c r="L18" s="39" t="s">
        <v>1</v>
      </c>
      <c r="M18" s="39" t="s">
        <v>1</v>
      </c>
      <c r="N18" s="39" t="s">
        <v>1</v>
      </c>
      <c r="O18" s="39" t="s">
        <v>1</v>
      </c>
      <c r="P18" s="39" t="s">
        <v>1</v>
      </c>
      <c r="Q18" s="39" t="s">
        <v>1</v>
      </c>
      <c r="R18" s="39" t="s">
        <v>1</v>
      </c>
      <c r="S18" s="39" t="s">
        <v>1</v>
      </c>
      <c r="T18" s="39" t="s">
        <v>1</v>
      </c>
      <c r="U18" s="39" t="s">
        <v>1</v>
      </c>
      <c r="V18" s="39" t="s">
        <v>1</v>
      </c>
      <c r="W18" s="39" t="s">
        <v>1</v>
      </c>
      <c r="X18" s="39" t="s">
        <v>1</v>
      </c>
      <c r="Y18" s="39" t="s">
        <v>1</v>
      </c>
      <c r="Z18" s="39" t="s">
        <v>1</v>
      </c>
      <c r="AA18" s="34">
        <v>106992</v>
      </c>
      <c r="AB18" s="34">
        <v>107764</v>
      </c>
      <c r="AC18" s="34">
        <v>107434</v>
      </c>
      <c r="AD18" s="3"/>
    </row>
    <row r="19" spans="1:30" s="7" customFormat="1" ht="24.95" customHeight="1" x14ac:dyDescent="0.2">
      <c r="A19" s="28" t="s">
        <v>19</v>
      </c>
      <c r="B19" s="40">
        <f>B21+B20</f>
        <v>20959</v>
      </c>
      <c r="C19" s="40">
        <f t="shared" ref="C19:AC19" si="1">C21+C20</f>
        <v>22270</v>
      </c>
      <c r="D19" s="40">
        <f t="shared" si="1"/>
        <v>23212</v>
      </c>
      <c r="E19" s="40">
        <f t="shared" si="1"/>
        <v>24391</v>
      </c>
      <c r="F19" s="40">
        <f t="shared" si="1"/>
        <v>25529</v>
      </c>
      <c r="G19" s="40">
        <f t="shared" si="1"/>
        <v>26430</v>
      </c>
      <c r="H19" s="40">
        <f t="shared" si="1"/>
        <v>27275</v>
      </c>
      <c r="I19" s="40">
        <f t="shared" si="1"/>
        <v>28269</v>
      </c>
      <c r="J19" s="40">
        <f t="shared" si="1"/>
        <v>29530</v>
      </c>
      <c r="K19" s="40">
        <f t="shared" si="1"/>
        <v>29029</v>
      </c>
      <c r="L19" s="40">
        <f t="shared" si="1"/>
        <v>29239</v>
      </c>
      <c r="M19" s="40">
        <f t="shared" si="1"/>
        <v>29138</v>
      </c>
      <c r="N19" s="40">
        <f t="shared" si="1"/>
        <v>28570</v>
      </c>
      <c r="O19" s="40">
        <f t="shared" si="1"/>
        <v>27269</v>
      </c>
      <c r="P19" s="40">
        <f t="shared" si="1"/>
        <v>25434</v>
      </c>
      <c r="Q19" s="40">
        <f t="shared" si="1"/>
        <v>23222</v>
      </c>
      <c r="R19" s="40">
        <f t="shared" si="1"/>
        <v>23222</v>
      </c>
      <c r="S19" s="40">
        <f t="shared" si="1"/>
        <v>20687</v>
      </c>
      <c r="T19" s="40">
        <f t="shared" si="1"/>
        <v>20775</v>
      </c>
      <c r="U19" s="40">
        <f t="shared" si="1"/>
        <v>14289</v>
      </c>
      <c r="V19" s="40">
        <f t="shared" si="1"/>
        <v>14289</v>
      </c>
      <c r="W19" s="40">
        <f t="shared" si="1"/>
        <v>15481</v>
      </c>
      <c r="X19" s="40">
        <f t="shared" si="1"/>
        <v>13607</v>
      </c>
      <c r="Y19" s="40">
        <f t="shared" si="1"/>
        <v>19872</v>
      </c>
      <c r="Z19" s="40">
        <f t="shared" si="1"/>
        <v>17469</v>
      </c>
      <c r="AA19" s="40">
        <f t="shared" si="1"/>
        <v>18139</v>
      </c>
      <c r="AB19" s="40">
        <f t="shared" si="1"/>
        <v>18703</v>
      </c>
      <c r="AC19" s="40">
        <f t="shared" si="1"/>
        <v>20857</v>
      </c>
    </row>
    <row r="20" spans="1:30" s="7" customFormat="1" ht="24.95" customHeight="1" x14ac:dyDescent="0.3">
      <c r="A20" s="29" t="s">
        <v>29</v>
      </c>
      <c r="B20" s="34">
        <v>7963</v>
      </c>
      <c r="C20" s="34">
        <v>8712</v>
      </c>
      <c r="D20" s="34">
        <v>9003</v>
      </c>
      <c r="E20" s="35">
        <v>9410</v>
      </c>
      <c r="F20" s="36">
        <v>9908</v>
      </c>
      <c r="G20" s="36">
        <v>10377</v>
      </c>
      <c r="H20" s="36">
        <v>10600</v>
      </c>
      <c r="I20" s="36">
        <v>11204</v>
      </c>
      <c r="J20" s="36">
        <v>11346</v>
      </c>
      <c r="K20" s="36">
        <v>10861</v>
      </c>
      <c r="L20" s="36">
        <v>10756</v>
      </c>
      <c r="M20" s="36">
        <v>10648</v>
      </c>
      <c r="N20" s="36">
        <v>10421</v>
      </c>
      <c r="O20" s="36">
        <v>10589</v>
      </c>
      <c r="P20" s="34">
        <v>11804</v>
      </c>
      <c r="Q20" s="34">
        <v>11239</v>
      </c>
      <c r="R20" s="34">
        <v>11239</v>
      </c>
      <c r="S20" s="34">
        <v>11495</v>
      </c>
      <c r="T20" s="34">
        <v>11503</v>
      </c>
      <c r="U20" s="34">
        <v>11296</v>
      </c>
      <c r="V20" s="34">
        <v>11296</v>
      </c>
      <c r="W20" s="34">
        <v>12086</v>
      </c>
      <c r="X20" s="34">
        <v>10076</v>
      </c>
      <c r="Y20" s="34">
        <v>16734</v>
      </c>
      <c r="Z20" s="34">
        <v>15275</v>
      </c>
      <c r="AA20" s="34">
        <v>16869</v>
      </c>
      <c r="AB20" s="34">
        <v>17261</v>
      </c>
      <c r="AC20" s="34">
        <v>18175</v>
      </c>
      <c r="AD20" s="3"/>
    </row>
    <row r="21" spans="1:30" s="7" customFormat="1" ht="24.95" customHeight="1" x14ac:dyDescent="0.3">
      <c r="A21" s="29" t="s">
        <v>30</v>
      </c>
      <c r="B21" s="34">
        <v>12996</v>
      </c>
      <c r="C21" s="34">
        <v>13558</v>
      </c>
      <c r="D21" s="34">
        <v>14209</v>
      </c>
      <c r="E21" s="35">
        <v>14981</v>
      </c>
      <c r="F21" s="36">
        <v>15621</v>
      </c>
      <c r="G21" s="36">
        <v>16053</v>
      </c>
      <c r="H21" s="36">
        <v>16675</v>
      </c>
      <c r="I21" s="36">
        <v>17065</v>
      </c>
      <c r="J21" s="36">
        <v>18184</v>
      </c>
      <c r="K21" s="36">
        <v>18168</v>
      </c>
      <c r="L21" s="36">
        <v>18483</v>
      </c>
      <c r="M21" s="36">
        <v>18490</v>
      </c>
      <c r="N21" s="36">
        <v>18149</v>
      </c>
      <c r="O21" s="36">
        <v>16680</v>
      </c>
      <c r="P21" s="34">
        <v>13630</v>
      </c>
      <c r="Q21" s="34">
        <v>11983</v>
      </c>
      <c r="R21" s="34">
        <v>11983</v>
      </c>
      <c r="S21" s="34">
        <v>9192</v>
      </c>
      <c r="T21" s="34">
        <v>9272</v>
      </c>
      <c r="U21" s="34">
        <v>2993</v>
      </c>
      <c r="V21" s="34">
        <v>2993</v>
      </c>
      <c r="W21" s="34">
        <v>3395</v>
      </c>
      <c r="X21" s="34">
        <v>3531</v>
      </c>
      <c r="Y21" s="34">
        <v>3138</v>
      </c>
      <c r="Z21" s="34">
        <v>2194</v>
      </c>
      <c r="AA21" s="34">
        <v>1270</v>
      </c>
      <c r="AB21" s="34">
        <v>1442</v>
      </c>
      <c r="AC21" s="34">
        <v>2682</v>
      </c>
      <c r="AD21" s="3"/>
    </row>
    <row r="22" spans="1:30" s="7" customFormat="1" ht="24.95" customHeight="1" x14ac:dyDescent="0.2">
      <c r="A22" s="28" t="s">
        <v>34</v>
      </c>
      <c r="B22" s="40">
        <f>B23+B24+B25+B26</f>
        <v>163508</v>
      </c>
      <c r="C22" s="40">
        <f t="shared" ref="C22:AC22" si="2">C23+C24+C25+C26</f>
        <v>170840</v>
      </c>
      <c r="D22" s="40">
        <f t="shared" si="2"/>
        <v>176414</v>
      </c>
      <c r="E22" s="40">
        <f t="shared" si="2"/>
        <v>181287</v>
      </c>
      <c r="F22" s="40">
        <f t="shared" si="2"/>
        <v>189729</v>
      </c>
      <c r="G22" s="40">
        <f t="shared" si="2"/>
        <v>196588</v>
      </c>
      <c r="H22" s="40">
        <f t="shared" si="2"/>
        <v>199620</v>
      </c>
      <c r="I22" s="40">
        <f t="shared" si="2"/>
        <v>206959</v>
      </c>
      <c r="J22" s="40">
        <f t="shared" si="2"/>
        <v>214803</v>
      </c>
      <c r="K22" s="40">
        <f t="shared" si="2"/>
        <v>207101</v>
      </c>
      <c r="L22" s="40">
        <f t="shared" si="2"/>
        <v>206041</v>
      </c>
      <c r="M22" s="40">
        <f t="shared" si="2"/>
        <v>201749</v>
      </c>
      <c r="N22" s="40">
        <f t="shared" si="2"/>
        <v>194947</v>
      </c>
      <c r="O22" s="40">
        <f t="shared" si="2"/>
        <v>229926</v>
      </c>
      <c r="P22" s="40">
        <f t="shared" si="2"/>
        <v>240762</v>
      </c>
      <c r="Q22" s="40">
        <f t="shared" si="2"/>
        <v>235111</v>
      </c>
      <c r="R22" s="40">
        <f t="shared" si="2"/>
        <v>235111</v>
      </c>
      <c r="S22" s="40">
        <f t="shared" si="2"/>
        <v>231616</v>
      </c>
      <c r="T22" s="40">
        <f t="shared" si="2"/>
        <v>232179</v>
      </c>
      <c r="U22" s="40">
        <f t="shared" si="2"/>
        <v>232478</v>
      </c>
      <c r="V22" s="40">
        <f t="shared" si="2"/>
        <v>232478</v>
      </c>
      <c r="W22" s="40">
        <f t="shared" si="2"/>
        <v>243624</v>
      </c>
      <c r="X22" s="40">
        <f t="shared" si="2"/>
        <v>253325</v>
      </c>
      <c r="Y22" s="40">
        <f t="shared" si="2"/>
        <v>258175</v>
      </c>
      <c r="Z22" s="40">
        <f t="shared" si="2"/>
        <v>265451</v>
      </c>
      <c r="AA22" s="40">
        <f t="shared" si="2"/>
        <v>267503</v>
      </c>
      <c r="AB22" s="40">
        <f t="shared" si="2"/>
        <v>274350</v>
      </c>
      <c r="AC22" s="40">
        <f t="shared" si="2"/>
        <v>268258</v>
      </c>
    </row>
    <row r="23" spans="1:30" s="7" customFormat="1" ht="24.95" customHeight="1" x14ac:dyDescent="0.3">
      <c r="A23" s="29" t="s">
        <v>29</v>
      </c>
      <c r="B23" s="34">
        <v>61934</v>
      </c>
      <c r="C23" s="34">
        <v>61832</v>
      </c>
      <c r="D23" s="34">
        <v>58231</v>
      </c>
      <c r="E23" s="35">
        <v>56650</v>
      </c>
      <c r="F23" s="36">
        <v>59634</v>
      </c>
      <c r="G23" s="36">
        <v>61952</v>
      </c>
      <c r="H23" s="36">
        <v>62834</v>
      </c>
      <c r="I23" s="36">
        <v>64903</v>
      </c>
      <c r="J23" s="36">
        <v>69108</v>
      </c>
      <c r="K23" s="36">
        <v>68546</v>
      </c>
      <c r="L23" s="36">
        <v>65195</v>
      </c>
      <c r="M23" s="36">
        <v>63534</v>
      </c>
      <c r="N23" s="36">
        <v>62718</v>
      </c>
      <c r="O23" s="36">
        <v>80154</v>
      </c>
      <c r="P23" s="34">
        <v>83672</v>
      </c>
      <c r="Q23" s="34">
        <v>83134</v>
      </c>
      <c r="R23" s="34">
        <v>83134</v>
      </c>
      <c r="S23" s="34">
        <v>81414</v>
      </c>
      <c r="T23" s="34">
        <v>82401</v>
      </c>
      <c r="U23" s="34">
        <v>82220</v>
      </c>
      <c r="V23" s="34">
        <v>82220</v>
      </c>
      <c r="W23" s="34">
        <v>96888</v>
      </c>
      <c r="X23" s="34">
        <v>103577</v>
      </c>
      <c r="Y23" s="34">
        <v>105415</v>
      </c>
      <c r="Z23" s="34">
        <v>109678</v>
      </c>
      <c r="AA23" s="34">
        <v>107853</v>
      </c>
      <c r="AB23" s="34">
        <v>111107</v>
      </c>
      <c r="AC23" s="34">
        <v>108918</v>
      </c>
      <c r="AD23" s="3"/>
    </row>
    <row r="24" spans="1:30" s="7" customFormat="1" ht="33.75" customHeight="1" x14ac:dyDescent="0.3">
      <c r="A24" s="29" t="s">
        <v>30</v>
      </c>
      <c r="B24" s="34">
        <v>37460</v>
      </c>
      <c r="C24" s="34">
        <v>40231</v>
      </c>
      <c r="D24" s="34">
        <v>42005</v>
      </c>
      <c r="E24" s="35">
        <v>44177</v>
      </c>
      <c r="F24" s="36">
        <v>45572</v>
      </c>
      <c r="G24" s="36">
        <v>45405</v>
      </c>
      <c r="H24" s="36">
        <v>43424</v>
      </c>
      <c r="I24" s="36">
        <v>43986</v>
      </c>
      <c r="J24" s="36">
        <v>44405</v>
      </c>
      <c r="K24" s="36">
        <v>44568</v>
      </c>
      <c r="L24" s="36">
        <v>41670</v>
      </c>
      <c r="M24" s="36">
        <v>39701</v>
      </c>
      <c r="N24" s="36">
        <v>34490</v>
      </c>
      <c r="O24" s="36">
        <v>33607</v>
      </c>
      <c r="P24" s="34">
        <v>32667</v>
      </c>
      <c r="Q24" s="34">
        <v>21463</v>
      </c>
      <c r="R24" s="34">
        <v>21463</v>
      </c>
      <c r="S24" s="34">
        <v>19281</v>
      </c>
      <c r="T24" s="34">
        <v>16827</v>
      </c>
      <c r="U24" s="34">
        <v>17313</v>
      </c>
      <c r="V24" s="34">
        <v>17313</v>
      </c>
      <c r="W24" s="34">
        <v>16462</v>
      </c>
      <c r="X24" s="34">
        <v>14372</v>
      </c>
      <c r="Y24" s="34">
        <v>12283</v>
      </c>
      <c r="Z24" s="34">
        <v>10193</v>
      </c>
      <c r="AA24" s="34">
        <v>10386</v>
      </c>
      <c r="AB24" s="34">
        <v>10451</v>
      </c>
      <c r="AC24" s="34">
        <v>8624</v>
      </c>
      <c r="AD24" s="3"/>
    </row>
    <row r="25" spans="1:30" s="7" customFormat="1" ht="24.95" customHeight="1" x14ac:dyDescent="0.3">
      <c r="A25" s="29" t="s">
        <v>31</v>
      </c>
      <c r="B25" s="34">
        <v>14971</v>
      </c>
      <c r="C25" s="34">
        <v>15546</v>
      </c>
      <c r="D25" s="34">
        <v>16054</v>
      </c>
      <c r="E25" s="35">
        <v>16629</v>
      </c>
      <c r="F25" s="36">
        <v>16464</v>
      </c>
      <c r="G25" s="36">
        <v>17030</v>
      </c>
      <c r="H25" s="36">
        <v>17083</v>
      </c>
      <c r="I25" s="36">
        <v>17222</v>
      </c>
      <c r="J25" s="36">
        <v>17428</v>
      </c>
      <c r="K25" s="36">
        <v>17081</v>
      </c>
      <c r="L25" s="36">
        <v>15838</v>
      </c>
      <c r="M25" s="36">
        <v>15748</v>
      </c>
      <c r="N25" s="36">
        <v>15191</v>
      </c>
      <c r="O25" s="36">
        <v>16527</v>
      </c>
      <c r="P25" s="34">
        <v>17403</v>
      </c>
      <c r="Q25" s="34">
        <v>17851</v>
      </c>
      <c r="R25" s="34">
        <v>17851</v>
      </c>
      <c r="S25" s="34">
        <v>17163</v>
      </c>
      <c r="T25" s="34">
        <v>17108</v>
      </c>
      <c r="U25" s="34">
        <v>17141</v>
      </c>
      <c r="V25" s="34">
        <v>17141</v>
      </c>
      <c r="W25" s="34">
        <v>16705</v>
      </c>
      <c r="X25" s="34">
        <v>14760</v>
      </c>
      <c r="Y25" s="34">
        <v>12814</v>
      </c>
      <c r="Z25" s="34">
        <v>10869</v>
      </c>
      <c r="AA25" s="34">
        <v>16923</v>
      </c>
      <c r="AB25" s="34">
        <v>17316</v>
      </c>
      <c r="AC25" s="34">
        <v>18779</v>
      </c>
      <c r="AD25" s="3"/>
    </row>
    <row r="26" spans="1:30" s="7" customFormat="1" ht="24.95" customHeight="1" x14ac:dyDescent="0.3">
      <c r="A26" s="29" t="s">
        <v>35</v>
      </c>
      <c r="B26" s="34">
        <v>49143</v>
      </c>
      <c r="C26" s="34">
        <v>53231</v>
      </c>
      <c r="D26" s="34">
        <v>60124</v>
      </c>
      <c r="E26" s="35">
        <v>63831</v>
      </c>
      <c r="F26" s="36">
        <v>68059</v>
      </c>
      <c r="G26" s="36">
        <v>72201</v>
      </c>
      <c r="H26" s="36">
        <v>76279</v>
      </c>
      <c r="I26" s="36">
        <v>80848</v>
      </c>
      <c r="J26" s="36">
        <v>83862</v>
      </c>
      <c r="K26" s="36">
        <v>76906</v>
      </c>
      <c r="L26" s="36">
        <v>83338</v>
      </c>
      <c r="M26" s="36">
        <v>82766</v>
      </c>
      <c r="N26" s="36">
        <v>82548</v>
      </c>
      <c r="O26" s="36">
        <v>99638</v>
      </c>
      <c r="P26" s="34">
        <v>107020</v>
      </c>
      <c r="Q26" s="34">
        <v>112663</v>
      </c>
      <c r="R26" s="34">
        <v>112663</v>
      </c>
      <c r="S26" s="34">
        <v>113758</v>
      </c>
      <c r="T26" s="34">
        <v>115843</v>
      </c>
      <c r="U26" s="34">
        <v>115804</v>
      </c>
      <c r="V26" s="34">
        <v>115804</v>
      </c>
      <c r="W26" s="34">
        <v>113569</v>
      </c>
      <c r="X26" s="34">
        <v>120616</v>
      </c>
      <c r="Y26" s="34">
        <v>127663</v>
      </c>
      <c r="Z26" s="34">
        <v>134711</v>
      </c>
      <c r="AA26" s="34">
        <v>132341</v>
      </c>
      <c r="AB26" s="34">
        <v>135476</v>
      </c>
      <c r="AC26" s="34">
        <v>131937</v>
      </c>
      <c r="AD26" s="3"/>
    </row>
    <row r="27" spans="1:30" s="5" customFormat="1" ht="24.95" customHeight="1" x14ac:dyDescent="0.2">
      <c r="A27" s="28" t="s">
        <v>36</v>
      </c>
      <c r="B27" s="41">
        <f>B28+B29</f>
        <v>157886</v>
      </c>
      <c r="C27" s="41">
        <f t="shared" ref="C27:AB27" si="3">C28+C29</f>
        <v>162898</v>
      </c>
      <c r="D27" s="41">
        <f t="shared" si="3"/>
        <v>169371</v>
      </c>
      <c r="E27" s="41">
        <f t="shared" si="3"/>
        <v>173515</v>
      </c>
      <c r="F27" s="41">
        <f t="shared" si="3"/>
        <v>178014</v>
      </c>
      <c r="G27" s="41">
        <f t="shared" si="3"/>
        <v>180522</v>
      </c>
      <c r="H27" s="41">
        <f t="shared" si="3"/>
        <v>184569</v>
      </c>
      <c r="I27" s="41">
        <f t="shared" si="3"/>
        <v>187014</v>
      </c>
      <c r="J27" s="41">
        <f t="shared" si="3"/>
        <v>189205</v>
      </c>
      <c r="K27" s="41">
        <f t="shared" si="3"/>
        <v>191555</v>
      </c>
      <c r="L27" s="41">
        <f t="shared" si="3"/>
        <v>194934</v>
      </c>
      <c r="M27" s="41">
        <f t="shared" si="3"/>
        <v>201218</v>
      </c>
      <c r="N27" s="41">
        <f t="shared" si="3"/>
        <v>209855</v>
      </c>
      <c r="O27" s="41">
        <f t="shared" si="3"/>
        <v>210328</v>
      </c>
      <c r="P27" s="41">
        <f t="shared" si="3"/>
        <v>221158</v>
      </c>
      <c r="Q27" s="41">
        <f t="shared" si="3"/>
        <v>240955</v>
      </c>
      <c r="R27" s="41">
        <f t="shared" si="3"/>
        <v>240955</v>
      </c>
      <c r="S27" s="41">
        <f t="shared" si="3"/>
        <v>248397</v>
      </c>
      <c r="T27" s="41">
        <f t="shared" si="3"/>
        <v>261446</v>
      </c>
      <c r="U27" s="41">
        <f t="shared" si="3"/>
        <v>267098</v>
      </c>
      <c r="V27" s="41">
        <f t="shared" si="3"/>
        <v>272375</v>
      </c>
      <c r="W27" s="41">
        <f t="shared" si="3"/>
        <v>276799</v>
      </c>
      <c r="X27" s="41">
        <f t="shared" si="3"/>
        <v>271928</v>
      </c>
      <c r="Y27" s="41">
        <f t="shared" si="3"/>
        <v>271418</v>
      </c>
      <c r="Z27" s="41">
        <f t="shared" si="3"/>
        <v>268728</v>
      </c>
      <c r="AA27" s="41">
        <f t="shared" si="3"/>
        <v>279438</v>
      </c>
      <c r="AB27" s="41">
        <f t="shared" si="3"/>
        <v>250415</v>
      </c>
      <c r="AC27" s="41">
        <v>191644</v>
      </c>
    </row>
    <row r="28" spans="1:30" s="5" customFormat="1" ht="24.95" customHeight="1" x14ac:dyDescent="0.2">
      <c r="A28" s="29" t="s">
        <v>37</v>
      </c>
      <c r="B28" s="42">
        <v>53403</v>
      </c>
      <c r="C28" s="42">
        <v>53796</v>
      </c>
      <c r="D28" s="42">
        <v>53901</v>
      </c>
      <c r="E28" s="43">
        <v>53559</v>
      </c>
      <c r="F28" s="36">
        <v>53287</v>
      </c>
      <c r="G28" s="36">
        <v>51997</v>
      </c>
      <c r="H28" s="36">
        <v>53107</v>
      </c>
      <c r="I28" s="36">
        <v>53331</v>
      </c>
      <c r="J28" s="36">
        <v>53889</v>
      </c>
      <c r="K28" s="36">
        <v>55356</v>
      </c>
      <c r="L28" s="36">
        <v>57756</v>
      </c>
      <c r="M28" s="36">
        <v>61996</v>
      </c>
      <c r="N28" s="36">
        <v>66048</v>
      </c>
      <c r="O28" s="36">
        <v>65780</v>
      </c>
      <c r="P28" s="34">
        <v>67235</v>
      </c>
      <c r="Q28" s="34">
        <v>74879</v>
      </c>
      <c r="R28" s="34">
        <v>74879</v>
      </c>
      <c r="S28" s="34">
        <v>74952</v>
      </c>
      <c r="T28" s="34">
        <v>76468</v>
      </c>
      <c r="U28" s="34">
        <v>81233</v>
      </c>
      <c r="V28" s="34">
        <v>83999</v>
      </c>
      <c r="W28" s="34">
        <v>85910</v>
      </c>
      <c r="X28" s="34">
        <v>86141</v>
      </c>
      <c r="Y28" s="34">
        <v>88309</v>
      </c>
      <c r="Z28" s="34">
        <v>89509</v>
      </c>
      <c r="AA28" s="34">
        <v>91184</v>
      </c>
      <c r="AB28" s="34">
        <v>90092</v>
      </c>
      <c r="AC28" s="39" t="s">
        <v>1</v>
      </c>
      <c r="AD28" s="4"/>
    </row>
    <row r="29" spans="1:30" s="6" customFormat="1" ht="24.95" customHeight="1" x14ac:dyDescent="0.3">
      <c r="A29" s="29" t="s">
        <v>38</v>
      </c>
      <c r="B29" s="42">
        <v>104483</v>
      </c>
      <c r="C29" s="42">
        <v>109102</v>
      </c>
      <c r="D29" s="42">
        <v>115470</v>
      </c>
      <c r="E29" s="43">
        <v>119956</v>
      </c>
      <c r="F29" s="36">
        <v>124727</v>
      </c>
      <c r="G29" s="36">
        <v>128525</v>
      </c>
      <c r="H29" s="36">
        <v>131462</v>
      </c>
      <c r="I29" s="36">
        <v>133683</v>
      </c>
      <c r="J29" s="36">
        <v>135316</v>
      </c>
      <c r="K29" s="36">
        <v>136199</v>
      </c>
      <c r="L29" s="36">
        <v>137178</v>
      </c>
      <c r="M29" s="36">
        <v>139222</v>
      </c>
      <c r="N29" s="36">
        <v>143807</v>
      </c>
      <c r="O29" s="36">
        <v>144548</v>
      </c>
      <c r="P29" s="34">
        <v>153923</v>
      </c>
      <c r="Q29" s="34">
        <v>166076</v>
      </c>
      <c r="R29" s="34">
        <v>166076</v>
      </c>
      <c r="S29" s="34">
        <v>173445</v>
      </c>
      <c r="T29" s="34">
        <v>184978</v>
      </c>
      <c r="U29" s="34">
        <v>185865</v>
      </c>
      <c r="V29" s="34">
        <v>188376</v>
      </c>
      <c r="W29" s="34">
        <v>190889</v>
      </c>
      <c r="X29" s="34">
        <v>185787</v>
      </c>
      <c r="Y29" s="34">
        <v>183109</v>
      </c>
      <c r="Z29" s="34">
        <v>179219</v>
      </c>
      <c r="AA29" s="34">
        <v>188254</v>
      </c>
      <c r="AB29" s="34">
        <v>160323</v>
      </c>
      <c r="AC29" s="39" t="s">
        <v>1</v>
      </c>
    </row>
    <row r="30" spans="1:30" s="5" customFormat="1" ht="24.95" customHeight="1" x14ac:dyDescent="0.2">
      <c r="A30" s="28" t="s">
        <v>39</v>
      </c>
      <c r="B30" s="44">
        <v>6548</v>
      </c>
      <c r="C30" s="44">
        <v>6565</v>
      </c>
      <c r="D30" s="44">
        <v>6514</v>
      </c>
      <c r="E30" s="41">
        <v>6410</v>
      </c>
      <c r="F30" s="45">
        <v>6324</v>
      </c>
      <c r="G30" s="45">
        <v>6219</v>
      </c>
      <c r="H30" s="45">
        <v>6080</v>
      </c>
      <c r="I30" s="45">
        <v>5967</v>
      </c>
      <c r="J30" s="45">
        <v>5837</v>
      </c>
      <c r="K30" s="45">
        <v>5729</v>
      </c>
      <c r="L30" s="45">
        <v>5648</v>
      </c>
      <c r="M30" s="45">
        <v>5510</v>
      </c>
      <c r="N30" s="45">
        <v>5403</v>
      </c>
      <c r="O30" s="45">
        <v>5265</v>
      </c>
      <c r="P30" s="40">
        <v>5114</v>
      </c>
      <c r="Q30" s="40">
        <v>4849</v>
      </c>
      <c r="R30" s="40">
        <v>4849</v>
      </c>
      <c r="S30" s="40">
        <v>4757</v>
      </c>
      <c r="T30" s="40">
        <v>4659</v>
      </c>
      <c r="U30" s="40">
        <v>4556</v>
      </c>
      <c r="V30" s="40">
        <v>4429</v>
      </c>
      <c r="W30" s="40">
        <v>4297</v>
      </c>
      <c r="X30" s="40">
        <v>4147</v>
      </c>
      <c r="Y30" s="40">
        <v>4050</v>
      </c>
      <c r="Z30" s="40">
        <v>3927</v>
      </c>
      <c r="AA30" s="40">
        <v>3851</v>
      </c>
      <c r="AB30" s="40">
        <v>3728</v>
      </c>
      <c r="AC30" s="40">
        <v>3629</v>
      </c>
    </row>
    <row r="31" spans="1:30" s="30" customFormat="1" ht="24.95" customHeight="1" x14ac:dyDescent="0.2">
      <c r="A31" s="28" t="s">
        <v>40</v>
      </c>
      <c r="B31" s="46" t="s">
        <v>1</v>
      </c>
      <c r="C31" s="46" t="s">
        <v>1</v>
      </c>
      <c r="D31" s="46" t="s">
        <v>1</v>
      </c>
      <c r="E31" s="46" t="s">
        <v>1</v>
      </c>
      <c r="F31" s="45">
        <v>7701</v>
      </c>
      <c r="G31" s="45">
        <v>28226</v>
      </c>
      <c r="H31" s="45">
        <v>30515</v>
      </c>
      <c r="I31" s="45">
        <v>22511</v>
      </c>
      <c r="J31" s="45">
        <v>19538</v>
      </c>
      <c r="K31" s="45">
        <v>10080</v>
      </c>
      <c r="L31" s="45">
        <v>34812</v>
      </c>
      <c r="M31" s="45">
        <v>45190</v>
      </c>
      <c r="N31" s="45">
        <v>50768</v>
      </c>
      <c r="O31" s="45">
        <v>31221</v>
      </c>
      <c r="P31" s="40">
        <v>28902</v>
      </c>
      <c r="Q31" s="40">
        <v>24030</v>
      </c>
      <c r="R31" s="40">
        <v>24030</v>
      </c>
      <c r="S31" s="40">
        <v>21612</v>
      </c>
      <c r="T31" s="40">
        <v>22165</v>
      </c>
      <c r="U31" s="40">
        <v>20733</v>
      </c>
      <c r="V31" s="40">
        <v>21485</v>
      </c>
      <c r="W31" s="40">
        <v>21724</v>
      </c>
      <c r="X31" s="40">
        <v>21019</v>
      </c>
      <c r="Y31" s="40">
        <v>19823</v>
      </c>
      <c r="Z31" s="40">
        <v>18873</v>
      </c>
      <c r="AA31" s="40">
        <v>19214</v>
      </c>
      <c r="AB31" s="40">
        <v>18796</v>
      </c>
      <c r="AC31" s="40">
        <v>18376</v>
      </c>
    </row>
    <row r="32" spans="1:30" s="30" customFormat="1" ht="24.95" customHeight="1" thickBot="1" x14ac:dyDescent="0.25">
      <c r="A32" s="28" t="s">
        <v>41</v>
      </c>
      <c r="B32" s="44">
        <v>4076</v>
      </c>
      <c r="C32" s="44">
        <v>4474</v>
      </c>
      <c r="D32" s="44">
        <v>4367</v>
      </c>
      <c r="E32" s="41">
        <v>4370</v>
      </c>
      <c r="F32" s="45">
        <v>4447</v>
      </c>
      <c r="G32" s="45">
        <v>4649</v>
      </c>
      <c r="H32" s="45">
        <v>4771</v>
      </c>
      <c r="I32" s="45">
        <v>4766</v>
      </c>
      <c r="J32" s="45">
        <v>4913</v>
      </c>
      <c r="K32" s="45">
        <v>4606</v>
      </c>
      <c r="L32" s="45">
        <v>4716</v>
      </c>
      <c r="M32" s="45">
        <v>4793</v>
      </c>
      <c r="N32" s="45">
        <v>5215</v>
      </c>
      <c r="O32" s="45">
        <v>5480</v>
      </c>
      <c r="P32" s="40">
        <v>5557</v>
      </c>
      <c r="Q32" s="40">
        <v>5631</v>
      </c>
      <c r="R32" s="40">
        <v>5631</v>
      </c>
      <c r="S32" s="40">
        <v>5556</v>
      </c>
      <c r="T32" s="40">
        <v>5357</v>
      </c>
      <c r="U32" s="40">
        <v>5301</v>
      </c>
      <c r="V32" s="40">
        <v>4404</v>
      </c>
      <c r="W32" s="40">
        <v>4283</v>
      </c>
      <c r="X32" s="40">
        <v>4495</v>
      </c>
      <c r="Y32" s="40">
        <v>4431</v>
      </c>
      <c r="Z32" s="40">
        <v>4505</v>
      </c>
      <c r="AA32" s="40">
        <v>4772</v>
      </c>
      <c r="AB32" s="40">
        <v>4876</v>
      </c>
      <c r="AC32" s="40">
        <v>5005</v>
      </c>
    </row>
    <row r="33" spans="1:30" s="30" customFormat="1" ht="30" customHeight="1" x14ac:dyDescent="0.2">
      <c r="A33" s="21" t="s">
        <v>42</v>
      </c>
      <c r="B33" s="47">
        <f>B32+B30+B27+B22+B19+B11</f>
        <v>723837</v>
      </c>
      <c r="C33" s="47">
        <f>C32+C30+C27+C22+C19+C11</f>
        <v>747106</v>
      </c>
      <c r="D33" s="47">
        <f t="shared" ref="D33:E33" si="4">D32+D30+D27+D22+D19+D11</f>
        <v>766057</v>
      </c>
      <c r="E33" s="47">
        <f t="shared" si="4"/>
        <v>784468</v>
      </c>
      <c r="F33" s="47">
        <f>F11+F19+F22+F27+F30+F31+F32</f>
        <v>816208</v>
      </c>
      <c r="G33" s="47">
        <f t="shared" ref="G33:AC33" si="5">G11+G19+G22+G27+G30+G31+G32</f>
        <v>854117</v>
      </c>
      <c r="H33" s="47">
        <f t="shared" si="5"/>
        <v>871575</v>
      </c>
      <c r="I33" s="47">
        <f t="shared" si="5"/>
        <v>876169</v>
      </c>
      <c r="J33" s="47">
        <f t="shared" si="5"/>
        <v>888103</v>
      </c>
      <c r="K33" s="47">
        <f t="shared" si="5"/>
        <v>867307</v>
      </c>
      <c r="L33" s="47">
        <f t="shared" si="5"/>
        <v>892773</v>
      </c>
      <c r="M33" s="47">
        <f t="shared" si="5"/>
        <v>899516</v>
      </c>
      <c r="N33" s="47">
        <f t="shared" si="5"/>
        <v>905728</v>
      </c>
      <c r="O33" s="47">
        <f t="shared" si="5"/>
        <v>914101</v>
      </c>
      <c r="P33" s="47">
        <f t="shared" si="5"/>
        <v>929272</v>
      </c>
      <c r="Q33" s="47">
        <f t="shared" si="5"/>
        <v>946772</v>
      </c>
      <c r="R33" s="47">
        <f t="shared" si="5"/>
        <v>946772</v>
      </c>
      <c r="S33" s="47">
        <f t="shared" si="5"/>
        <v>952683</v>
      </c>
      <c r="T33" s="47">
        <f t="shared" si="5"/>
        <v>964138</v>
      </c>
      <c r="U33" s="47">
        <f t="shared" si="5"/>
        <v>1014425</v>
      </c>
      <c r="V33" s="47">
        <f t="shared" si="5"/>
        <v>1009018</v>
      </c>
      <c r="W33" s="47">
        <f t="shared" si="5"/>
        <v>1020959</v>
      </c>
      <c r="X33" s="47">
        <f t="shared" si="5"/>
        <v>1026158</v>
      </c>
      <c r="Y33" s="47">
        <f t="shared" si="5"/>
        <v>1032011</v>
      </c>
      <c r="Z33" s="47">
        <f t="shared" si="5"/>
        <v>1041674</v>
      </c>
      <c r="AA33" s="47">
        <f t="shared" si="5"/>
        <v>1046897</v>
      </c>
      <c r="AB33" s="47">
        <f t="shared" si="5"/>
        <v>1016418</v>
      </c>
      <c r="AC33" s="47">
        <f t="shared" si="5"/>
        <v>967008</v>
      </c>
      <c r="AD33" s="31"/>
    </row>
    <row r="34" spans="1:30" ht="20.100000000000001" customHeight="1" x14ac:dyDescent="0.25">
      <c r="B34" s="17"/>
      <c r="C34" s="18"/>
      <c r="D34" s="18"/>
      <c r="E34" s="18"/>
      <c r="F34" s="18"/>
      <c r="G34" s="18"/>
      <c r="H34" s="18"/>
      <c r="I34" s="18"/>
      <c r="J34" s="18"/>
      <c r="K34" s="18"/>
      <c r="L34" s="18"/>
      <c r="M34" s="18"/>
      <c r="N34" s="18"/>
      <c r="O34" s="18"/>
      <c r="P34" s="18"/>
      <c r="Q34" s="18"/>
      <c r="R34" s="18"/>
      <c r="S34" s="18"/>
      <c r="T34" s="18"/>
      <c r="U34" s="18"/>
      <c r="V34" s="18"/>
      <c r="W34" s="18"/>
      <c r="X34" s="18"/>
    </row>
    <row r="35" spans="1:30" ht="20.100000000000001" customHeight="1" x14ac:dyDescent="0.25"/>
    <row r="36" spans="1:30" ht="20.100000000000001" customHeight="1" x14ac:dyDescent="0.25"/>
    <row r="37" spans="1:30" ht="20.100000000000001" customHeight="1" x14ac:dyDescent="0.25"/>
    <row r="38" spans="1:30" ht="20.100000000000001" customHeight="1" x14ac:dyDescent="0.25"/>
    <row r="39" spans="1:30" ht="20.100000000000001" customHeight="1" x14ac:dyDescent="0.25"/>
    <row r="40" spans="1:30" ht="20.100000000000001" customHeight="1" x14ac:dyDescent="0.25"/>
    <row r="41" spans="1:30" ht="20.100000000000001" customHeight="1" x14ac:dyDescent="0.25"/>
    <row r="42" spans="1:30" ht="20.100000000000001" customHeight="1" x14ac:dyDescent="0.25"/>
    <row r="43" spans="1:30" ht="20.100000000000001" customHeight="1" x14ac:dyDescent="0.25"/>
    <row r="44" spans="1:30" ht="20.100000000000001" customHeight="1" x14ac:dyDescent="0.25"/>
    <row r="45" spans="1:30" ht="20.100000000000001" customHeight="1" x14ac:dyDescent="0.25"/>
    <row r="46" spans="1:30" ht="20.100000000000001" customHeight="1" x14ac:dyDescent="0.25"/>
    <row r="47" spans="1:30" ht="20.100000000000001" customHeight="1" x14ac:dyDescent="0.25"/>
    <row r="48" spans="1:30"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sheetData>
  <customSheetViews>
    <customSheetView guid="{FF25DA7E-C5A2-4EB5-B2F8-C4C9908BE40E}" showGridLines="0" printArea="1" hiddenRows="1" hiddenColumns="1">
      <selection activeCell="B1" sqref="B1:B1048576"/>
      <pageMargins left="0.98425196850393704" right="0.98425196850393704" top="0.78740157480314965" bottom="0.59055118110236227" header="0.39370078740157483" footer="0.39370078740157483"/>
      <pageSetup paperSize="9" scale="65" firstPageNumber="6" orientation="portrait" useFirstPageNumber="1" r:id="rId1"/>
      <headerFooter alignWithMargins="0"/>
    </customSheetView>
    <customSheetView guid="{0F1BD4D3-419F-431B-AABD-9FC97EEC54A1}" showGridLines="0" printArea="1" hiddenRows="1" hiddenColumns="1" topLeftCell="B1">
      <selection activeCell="B1" sqref="B1"/>
      <pageMargins left="0.98425196850393704" right="0.98425196850393704" top="0.78740157480314965" bottom="0.59055118110236227" header="0.39370078740157483" footer="0.39370078740157483"/>
      <pageSetup paperSize="9" scale="65" firstPageNumber="6" orientation="portrait" useFirstPageNumber="1" r:id="rId2"/>
      <headerFooter alignWithMargins="0"/>
    </customSheetView>
  </customSheetViews>
  <pageMargins left="0.98425196850393704" right="0.98425196850393704" top="0.78740157480314965" bottom="0.59055118110236227" header="0.39370078740157483" footer="0.39370078740157483"/>
  <pageSetup paperSize="9" scale="65" firstPageNumber="6" orientation="portrait" useFirstPageNumber="1"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59EEB-C515-4392-B637-1BF67DB940AF}">
  <sheetPr>
    <pageSetUpPr fitToPage="1"/>
  </sheetPr>
  <dimension ref="A1:NM55"/>
  <sheetViews>
    <sheetView showGridLines="0" tabSelected="1" zoomScale="75" zoomScaleNormal="75" workbookViewId="0">
      <pane xSplit="1" topLeftCell="B1" activePane="topRight" state="frozen"/>
      <selection activeCell="A30" sqref="A30"/>
      <selection pane="topRight"/>
    </sheetView>
  </sheetViews>
  <sheetFormatPr defaultColWidth="11.5703125" defaultRowHeight="12.75" x14ac:dyDescent="0.2"/>
  <cols>
    <col min="1" max="1" width="81" bestFit="1" customWidth="1"/>
    <col min="2" max="19" width="19.7109375" customWidth="1"/>
  </cols>
  <sheetData>
    <row r="1" spans="1:377" ht="18.75" customHeight="1" x14ac:dyDescent="0.2">
      <c r="A1" s="75" t="s">
        <v>73</v>
      </c>
    </row>
    <row r="2" spans="1:377" ht="16.5" x14ac:dyDescent="0.2">
      <c r="A2" s="25" t="s">
        <v>0</v>
      </c>
      <c r="B2" s="10"/>
      <c r="C2" s="10"/>
      <c r="D2" s="10"/>
      <c r="E2" s="10"/>
      <c r="F2" s="10"/>
      <c r="G2" s="10"/>
    </row>
    <row r="3" spans="1:377" ht="16.5" x14ac:dyDescent="0.2">
      <c r="A3" s="25" t="s">
        <v>90</v>
      </c>
      <c r="B3" s="10"/>
      <c r="C3" s="10"/>
      <c r="D3" s="10"/>
      <c r="E3" s="10"/>
      <c r="F3" s="10"/>
      <c r="G3" s="10"/>
    </row>
    <row r="4" spans="1:377" ht="16.5" x14ac:dyDescent="0.2">
      <c r="A4" s="25" t="s">
        <v>74</v>
      </c>
      <c r="B4" s="10"/>
      <c r="C4" s="10"/>
      <c r="D4" s="10"/>
      <c r="E4" s="10"/>
      <c r="F4" s="10"/>
      <c r="G4" s="10"/>
    </row>
    <row r="5" spans="1:377" ht="16.5" x14ac:dyDescent="0.2">
      <c r="A5" s="25" t="s">
        <v>80</v>
      </c>
      <c r="B5" s="10"/>
      <c r="C5" s="10"/>
      <c r="D5" s="10"/>
      <c r="E5" s="10"/>
      <c r="F5" s="10"/>
      <c r="G5" s="10"/>
    </row>
    <row r="6" spans="1:377" ht="16.5" x14ac:dyDescent="0.2">
      <c r="A6" s="25" t="s">
        <v>91</v>
      </c>
      <c r="B6" s="10"/>
      <c r="C6" s="10"/>
      <c r="D6" s="10"/>
      <c r="E6" s="10"/>
      <c r="F6" s="10"/>
      <c r="G6" s="10"/>
      <c r="H6" s="12"/>
    </row>
    <row r="7" spans="1:377" ht="16.5" x14ac:dyDescent="0.2">
      <c r="A7" s="25" t="s">
        <v>92</v>
      </c>
      <c r="B7" s="10"/>
      <c r="C7" s="10"/>
      <c r="D7" s="10"/>
      <c r="E7" s="10"/>
      <c r="F7" s="10"/>
      <c r="G7" s="10"/>
    </row>
    <row r="8" spans="1:377" ht="16.5" x14ac:dyDescent="0.2">
      <c r="A8" s="25" t="s">
        <v>85</v>
      </c>
      <c r="B8" s="10"/>
      <c r="C8" s="10"/>
      <c r="D8" s="10"/>
      <c r="E8" s="10"/>
      <c r="F8" s="10"/>
      <c r="G8" s="10"/>
    </row>
    <row r="9" spans="1:377" ht="13.5" x14ac:dyDescent="0.25">
      <c r="A9" s="1"/>
      <c r="B9" s="2"/>
      <c r="C9" s="2"/>
      <c r="D9" s="2"/>
      <c r="E9" s="2"/>
      <c r="F9" s="2"/>
      <c r="G9" s="2"/>
    </row>
    <row r="10" spans="1:377" ht="21" customHeight="1" thickBot="1" x14ac:dyDescent="0.25">
      <c r="A10" s="23"/>
      <c r="B10" s="8" t="s">
        <v>2</v>
      </c>
      <c r="C10" s="8" t="s">
        <v>3</v>
      </c>
      <c r="D10" s="8" t="s">
        <v>4</v>
      </c>
      <c r="E10" s="8" t="s">
        <v>5</v>
      </c>
      <c r="F10" s="8" t="s">
        <v>6</v>
      </c>
      <c r="G10" s="8" t="s">
        <v>7</v>
      </c>
      <c r="H10" s="8" t="s">
        <v>8</v>
      </c>
      <c r="I10" s="8" t="s">
        <v>9</v>
      </c>
      <c r="J10" s="8" t="s">
        <v>10</v>
      </c>
      <c r="K10" s="8" t="s">
        <v>11</v>
      </c>
      <c r="L10" s="8" t="s">
        <v>12</v>
      </c>
      <c r="M10" s="8" t="s">
        <v>13</v>
      </c>
      <c r="N10" s="8" t="s">
        <v>14</v>
      </c>
      <c r="O10" s="8" t="s">
        <v>15</v>
      </c>
      <c r="P10" s="8" t="s">
        <v>16</v>
      </c>
      <c r="Q10" s="8" t="s">
        <v>17</v>
      </c>
      <c r="R10" s="8" t="s">
        <v>78</v>
      </c>
      <c r="S10" s="8" t="s">
        <v>79</v>
      </c>
    </row>
    <row r="11" spans="1:377" s="49" customFormat="1" ht="24.95" customHeight="1" x14ac:dyDescent="0.2">
      <c r="A11" s="22" t="s">
        <v>71</v>
      </c>
      <c r="B11" s="51" t="s">
        <v>1</v>
      </c>
      <c r="C11" s="52" t="s">
        <v>1</v>
      </c>
      <c r="D11" s="52" t="s">
        <v>1</v>
      </c>
      <c r="E11" s="40">
        <f t="shared" ref="E11:S11" si="0">SUM(E12:E33)</f>
        <v>274713</v>
      </c>
      <c r="F11" s="40">
        <f t="shared" si="0"/>
        <v>262496</v>
      </c>
      <c r="G11" s="40">
        <f t="shared" si="0"/>
        <v>262138</v>
      </c>
      <c r="H11" s="40">
        <f t="shared" si="0"/>
        <v>265553</v>
      </c>
      <c r="I11" s="40">
        <f t="shared" si="0"/>
        <v>236454</v>
      </c>
      <c r="J11" s="40">
        <f t="shared" si="0"/>
        <v>230967</v>
      </c>
      <c r="K11" s="40">
        <f t="shared" si="0"/>
        <v>226036</v>
      </c>
      <c r="L11" s="40">
        <f t="shared" si="0"/>
        <v>214014</v>
      </c>
      <c r="M11" s="40">
        <f t="shared" si="0"/>
        <v>215325</v>
      </c>
      <c r="N11" s="40">
        <f t="shared" si="0"/>
        <v>203868</v>
      </c>
      <c r="O11" s="40">
        <f t="shared" si="0"/>
        <v>193902</v>
      </c>
      <c r="P11" s="40">
        <f t="shared" si="0"/>
        <v>196061</v>
      </c>
      <c r="Q11" s="53">
        <f t="shared" si="0"/>
        <v>196118</v>
      </c>
      <c r="R11" s="53">
        <f t="shared" si="0"/>
        <v>191243</v>
      </c>
      <c r="S11" s="53">
        <f t="shared" si="0"/>
        <v>183443</v>
      </c>
    </row>
    <row r="12" spans="1:377" s="13" customFormat="1" ht="24.95" customHeight="1" x14ac:dyDescent="0.2">
      <c r="A12" s="33" t="s">
        <v>43</v>
      </c>
      <c r="B12" s="54" t="s">
        <v>1</v>
      </c>
      <c r="C12" s="55" t="s">
        <v>1</v>
      </c>
      <c r="D12" s="55" t="s">
        <v>1</v>
      </c>
      <c r="E12" s="56">
        <v>507</v>
      </c>
      <c r="F12" s="56">
        <v>502</v>
      </c>
      <c r="G12" s="56">
        <v>525</v>
      </c>
      <c r="H12" s="58">
        <v>500</v>
      </c>
      <c r="I12" s="58">
        <v>499</v>
      </c>
      <c r="J12" s="58">
        <v>476</v>
      </c>
      <c r="K12" s="57">
        <v>513</v>
      </c>
      <c r="L12" s="57">
        <v>491</v>
      </c>
      <c r="M12" s="58">
        <v>488</v>
      </c>
      <c r="N12" s="58">
        <v>459</v>
      </c>
      <c r="O12" s="57">
        <v>507</v>
      </c>
      <c r="P12" s="59">
        <v>478</v>
      </c>
      <c r="Q12" s="81" t="s">
        <v>1</v>
      </c>
      <c r="R12" s="81" t="s">
        <v>1</v>
      </c>
      <c r="S12" s="81" t="s">
        <v>1</v>
      </c>
      <c r="T12" s="14"/>
    </row>
    <row r="13" spans="1:377" s="13" customFormat="1" ht="24.95" customHeight="1" x14ac:dyDescent="0.2">
      <c r="A13" s="33" t="s">
        <v>44</v>
      </c>
      <c r="B13" s="55" t="s">
        <v>1</v>
      </c>
      <c r="C13" s="55" t="s">
        <v>1</v>
      </c>
      <c r="D13" s="55" t="s">
        <v>1</v>
      </c>
      <c r="E13" s="43">
        <v>437</v>
      </c>
      <c r="F13" s="43">
        <v>2589</v>
      </c>
      <c r="G13" s="43">
        <v>2540</v>
      </c>
      <c r="H13" s="43">
        <v>2547</v>
      </c>
      <c r="I13" s="43">
        <v>2373</v>
      </c>
      <c r="J13" s="59">
        <v>2258</v>
      </c>
      <c r="K13" s="59">
        <v>2175</v>
      </c>
      <c r="L13" s="59">
        <v>2080</v>
      </c>
      <c r="M13" s="59">
        <v>1884</v>
      </c>
      <c r="N13" s="43">
        <v>1815</v>
      </c>
      <c r="O13" s="59">
        <v>1766</v>
      </c>
      <c r="P13" s="59">
        <v>1688</v>
      </c>
      <c r="Q13" s="60">
        <v>1583</v>
      </c>
      <c r="R13" s="77">
        <v>1506</v>
      </c>
      <c r="S13" s="77">
        <v>1470</v>
      </c>
    </row>
    <row r="14" spans="1:377" s="13" customFormat="1" ht="24.95" customHeight="1" x14ac:dyDescent="0.2">
      <c r="A14" s="33" t="s">
        <v>45</v>
      </c>
      <c r="B14" s="55" t="s">
        <v>1</v>
      </c>
      <c r="C14" s="55" t="s">
        <v>1</v>
      </c>
      <c r="D14" s="55" t="s">
        <v>1</v>
      </c>
      <c r="E14" s="43">
        <v>164</v>
      </c>
      <c r="F14" s="43">
        <v>168</v>
      </c>
      <c r="G14" s="43">
        <v>181</v>
      </c>
      <c r="H14" s="43">
        <v>181</v>
      </c>
      <c r="I14" s="43">
        <v>188</v>
      </c>
      <c r="J14" s="59">
        <v>185</v>
      </c>
      <c r="K14" s="59">
        <v>186</v>
      </c>
      <c r="L14" s="59">
        <v>182</v>
      </c>
      <c r="M14" s="59">
        <v>179</v>
      </c>
      <c r="N14" s="43">
        <v>176</v>
      </c>
      <c r="O14" s="59">
        <v>170</v>
      </c>
      <c r="P14" s="59">
        <v>169</v>
      </c>
      <c r="Q14" s="60">
        <v>175</v>
      </c>
      <c r="R14" s="77">
        <v>182</v>
      </c>
      <c r="S14" s="77">
        <v>185</v>
      </c>
    </row>
    <row r="15" spans="1:377" s="13" customFormat="1" ht="24.95" customHeight="1" x14ac:dyDescent="0.2">
      <c r="A15" s="33" t="s">
        <v>46</v>
      </c>
      <c r="B15" s="55" t="s">
        <v>1</v>
      </c>
      <c r="C15" s="55" t="s">
        <v>1</v>
      </c>
      <c r="D15" s="55" t="s">
        <v>1</v>
      </c>
      <c r="E15" s="43">
        <v>517</v>
      </c>
      <c r="F15" s="43">
        <v>531</v>
      </c>
      <c r="G15" s="43">
        <v>528</v>
      </c>
      <c r="H15" s="43">
        <v>538</v>
      </c>
      <c r="I15" s="43">
        <v>533</v>
      </c>
      <c r="J15" s="59">
        <v>541</v>
      </c>
      <c r="K15" s="59">
        <v>523</v>
      </c>
      <c r="L15" s="59">
        <v>530</v>
      </c>
      <c r="M15" s="59">
        <v>493</v>
      </c>
      <c r="N15" s="43">
        <v>470</v>
      </c>
      <c r="O15" s="59">
        <v>451</v>
      </c>
      <c r="P15" s="59">
        <v>443</v>
      </c>
      <c r="Q15" s="60">
        <v>531</v>
      </c>
      <c r="R15" s="77" t="s">
        <v>1</v>
      </c>
      <c r="S15" s="77" t="s">
        <v>1</v>
      </c>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c r="IW15" s="80"/>
      <c r="IX15" s="80"/>
      <c r="IY15" s="80"/>
      <c r="IZ15" s="80"/>
      <c r="JA15" s="80"/>
      <c r="JB15" s="80"/>
      <c r="JC15" s="80"/>
      <c r="JD15" s="80"/>
      <c r="JE15" s="80"/>
      <c r="JF15" s="80"/>
      <c r="JG15" s="80"/>
      <c r="JH15" s="80"/>
      <c r="JI15" s="80"/>
      <c r="JJ15" s="80"/>
      <c r="JK15" s="80"/>
      <c r="JL15" s="80"/>
      <c r="JM15" s="80"/>
      <c r="JN15" s="80"/>
      <c r="JO15" s="80"/>
      <c r="JP15" s="80"/>
      <c r="JQ15" s="80"/>
      <c r="JR15" s="80"/>
      <c r="JS15" s="80"/>
      <c r="JT15" s="80"/>
      <c r="JU15" s="80"/>
      <c r="JV15" s="80"/>
      <c r="JW15" s="80"/>
      <c r="JX15" s="80"/>
      <c r="JY15" s="80"/>
      <c r="JZ15" s="80"/>
      <c r="KA15" s="80"/>
      <c r="KB15" s="80"/>
      <c r="KC15" s="80"/>
      <c r="KD15" s="80"/>
      <c r="KE15" s="80"/>
      <c r="KF15" s="80"/>
      <c r="KG15" s="80"/>
      <c r="KH15" s="80"/>
      <c r="KI15" s="80"/>
      <c r="KJ15" s="80"/>
      <c r="KK15" s="80"/>
      <c r="KL15" s="80"/>
      <c r="KM15" s="80"/>
      <c r="KN15" s="80"/>
      <c r="KO15" s="80"/>
      <c r="KP15" s="80"/>
      <c r="KQ15" s="80"/>
      <c r="KR15" s="80"/>
      <c r="KS15" s="80"/>
      <c r="KT15" s="80"/>
      <c r="KU15" s="80"/>
      <c r="KV15" s="80"/>
      <c r="KW15" s="80"/>
      <c r="KX15" s="80"/>
      <c r="KY15" s="80"/>
      <c r="KZ15" s="80"/>
      <c r="LA15" s="80"/>
      <c r="LB15" s="80"/>
      <c r="LC15" s="80"/>
      <c r="LD15" s="80"/>
      <c r="LE15" s="80"/>
      <c r="LF15" s="80"/>
      <c r="LG15" s="80"/>
      <c r="LH15" s="80"/>
      <c r="LI15" s="80"/>
      <c r="LJ15" s="80"/>
      <c r="LK15" s="80"/>
      <c r="LL15" s="80"/>
      <c r="LM15" s="80"/>
      <c r="LN15" s="80"/>
      <c r="LO15" s="80"/>
      <c r="LP15" s="80"/>
      <c r="LQ15" s="80"/>
      <c r="LR15" s="80"/>
      <c r="LS15" s="80"/>
      <c r="LT15" s="80"/>
      <c r="LU15" s="80"/>
      <c r="LV15" s="80"/>
      <c r="LW15" s="80"/>
      <c r="LX15" s="80"/>
      <c r="LY15" s="80"/>
      <c r="LZ15" s="80"/>
      <c r="MA15" s="80"/>
      <c r="MB15" s="80"/>
      <c r="MC15" s="80"/>
      <c r="MD15" s="80"/>
      <c r="ME15" s="80"/>
      <c r="MF15" s="80"/>
      <c r="MG15" s="80"/>
      <c r="MH15" s="80"/>
      <c r="MI15" s="80"/>
      <c r="MJ15" s="80"/>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c r="NK15" s="80"/>
      <c r="NL15" s="80"/>
      <c r="NM15" s="80"/>
    </row>
    <row r="16" spans="1:377" s="13" customFormat="1" ht="24.95" customHeight="1" x14ac:dyDescent="0.2">
      <c r="A16" s="37" t="s">
        <v>48</v>
      </c>
      <c r="B16" s="55" t="s">
        <v>1</v>
      </c>
      <c r="C16" s="55" t="s">
        <v>1</v>
      </c>
      <c r="D16" s="55" t="s">
        <v>1</v>
      </c>
      <c r="E16" s="43">
        <v>18</v>
      </c>
      <c r="F16" s="43">
        <v>22</v>
      </c>
      <c r="G16" s="43">
        <v>26</v>
      </c>
      <c r="H16" s="43">
        <v>27</v>
      </c>
      <c r="I16" s="43">
        <v>31</v>
      </c>
      <c r="J16" s="59">
        <v>34</v>
      </c>
      <c r="K16" s="59">
        <v>29</v>
      </c>
      <c r="L16" s="59">
        <v>37</v>
      </c>
      <c r="M16" s="59">
        <v>35</v>
      </c>
      <c r="N16" s="43">
        <v>36</v>
      </c>
      <c r="O16" s="59">
        <v>36</v>
      </c>
      <c r="P16" s="59">
        <v>33</v>
      </c>
      <c r="Q16" s="60">
        <v>29</v>
      </c>
      <c r="R16" s="77" t="s">
        <v>1</v>
      </c>
      <c r="S16" s="77" t="s">
        <v>1</v>
      </c>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80"/>
      <c r="KD16" s="80"/>
      <c r="KE16" s="80"/>
      <c r="KF16" s="80"/>
      <c r="KG16" s="80"/>
      <c r="KH16" s="80"/>
      <c r="KI16" s="80"/>
      <c r="KJ16" s="80"/>
      <c r="KK16" s="80"/>
      <c r="KL16" s="80"/>
      <c r="KM16" s="80"/>
      <c r="KN16" s="80"/>
      <c r="KO16" s="80"/>
      <c r="KP16" s="80"/>
      <c r="KQ16" s="80"/>
      <c r="KR16" s="80"/>
      <c r="KS16" s="80"/>
      <c r="KT16" s="80"/>
      <c r="KU16" s="80"/>
      <c r="KV16" s="80"/>
      <c r="KW16" s="80"/>
      <c r="KX16" s="80"/>
      <c r="KY16" s="80"/>
      <c r="KZ16" s="80"/>
      <c r="LA16" s="80"/>
      <c r="LB16" s="80"/>
      <c r="LC16" s="80"/>
      <c r="LD16" s="80"/>
      <c r="LE16" s="80"/>
      <c r="LF16" s="80"/>
      <c r="LG16" s="80"/>
      <c r="LH16" s="80"/>
      <c r="LI16" s="80"/>
      <c r="LJ16" s="80"/>
      <c r="LK16" s="80"/>
      <c r="LL16" s="80"/>
      <c r="LM16" s="80"/>
      <c r="LN16" s="80"/>
      <c r="LO16" s="80"/>
      <c r="LP16" s="80"/>
      <c r="LQ16" s="80"/>
      <c r="LR16" s="80"/>
      <c r="LS16" s="80"/>
      <c r="LT16" s="80"/>
      <c r="LU16" s="80"/>
      <c r="LV16" s="80"/>
      <c r="LW16" s="80"/>
      <c r="LX16" s="80"/>
      <c r="LY16" s="80"/>
      <c r="LZ16" s="80"/>
      <c r="MA16" s="80"/>
      <c r="MB16" s="80"/>
      <c r="MC16" s="80"/>
      <c r="MD16" s="80"/>
      <c r="ME16" s="80"/>
      <c r="MF16" s="80"/>
      <c r="MG16" s="80"/>
      <c r="MH16" s="80"/>
      <c r="MI16" s="80"/>
      <c r="MJ16" s="80"/>
      <c r="MK16" s="80"/>
      <c r="ML16" s="80"/>
      <c r="MM16" s="80"/>
      <c r="MN16" s="80"/>
      <c r="MO16" s="80"/>
      <c r="MP16" s="80"/>
      <c r="MQ16" s="80"/>
      <c r="MR16" s="80"/>
      <c r="MS16" s="80"/>
      <c r="MT16" s="80"/>
      <c r="MU16" s="80"/>
      <c r="MV16" s="80"/>
      <c r="MW16" s="80"/>
      <c r="MX16" s="80"/>
      <c r="MY16" s="80"/>
      <c r="MZ16" s="80"/>
      <c r="NA16" s="80"/>
      <c r="NB16" s="80"/>
      <c r="NC16" s="80"/>
      <c r="ND16" s="80"/>
      <c r="NE16" s="80"/>
      <c r="NF16" s="80"/>
      <c r="NG16" s="80"/>
      <c r="NH16" s="80"/>
      <c r="NI16" s="80"/>
      <c r="NJ16" s="80"/>
      <c r="NK16" s="80"/>
      <c r="NL16" s="80"/>
      <c r="NM16" s="80"/>
    </row>
    <row r="17" spans="1:377" s="13" customFormat="1" ht="24.95" customHeight="1" x14ac:dyDescent="0.2">
      <c r="A17" s="33" t="s">
        <v>47</v>
      </c>
      <c r="B17" s="55" t="s">
        <v>1</v>
      </c>
      <c r="C17" s="55" t="s">
        <v>1</v>
      </c>
      <c r="D17" s="55" t="s">
        <v>1</v>
      </c>
      <c r="E17" s="43">
        <v>133</v>
      </c>
      <c r="F17" s="43">
        <v>131</v>
      </c>
      <c r="G17" s="43">
        <v>128</v>
      </c>
      <c r="H17" s="43">
        <v>130</v>
      </c>
      <c r="I17" s="43">
        <v>141</v>
      </c>
      <c r="J17" s="59">
        <v>145</v>
      </c>
      <c r="K17" s="59">
        <v>154</v>
      </c>
      <c r="L17" s="59">
        <v>157</v>
      </c>
      <c r="M17" s="59">
        <v>151</v>
      </c>
      <c r="N17" s="43">
        <v>152</v>
      </c>
      <c r="O17" s="59">
        <v>151</v>
      </c>
      <c r="P17" s="59">
        <v>144</v>
      </c>
      <c r="Q17" s="60">
        <v>152</v>
      </c>
      <c r="R17" s="77" t="s">
        <v>1</v>
      </c>
      <c r="S17" s="77" t="s">
        <v>1</v>
      </c>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80"/>
      <c r="NF17" s="80"/>
      <c r="NG17" s="80"/>
      <c r="NH17" s="80"/>
      <c r="NI17" s="80"/>
      <c r="NJ17" s="80"/>
      <c r="NK17" s="80"/>
      <c r="NL17" s="80"/>
      <c r="NM17" s="80"/>
    </row>
    <row r="18" spans="1:377" s="79" customFormat="1" ht="24.95" customHeight="1" x14ac:dyDescent="0.2">
      <c r="A18" s="83" t="s">
        <v>83</v>
      </c>
      <c r="B18" s="81" t="s">
        <v>1</v>
      </c>
      <c r="C18" s="81" t="s">
        <v>1</v>
      </c>
      <c r="D18" s="81" t="s">
        <v>1</v>
      </c>
      <c r="E18" s="81" t="s">
        <v>1</v>
      </c>
      <c r="F18" s="81" t="s">
        <v>1</v>
      </c>
      <c r="G18" s="81" t="s">
        <v>1</v>
      </c>
      <c r="H18" s="81" t="s">
        <v>1</v>
      </c>
      <c r="I18" s="81" t="s">
        <v>1</v>
      </c>
      <c r="J18" s="81" t="s">
        <v>1</v>
      </c>
      <c r="K18" s="81" t="s">
        <v>1</v>
      </c>
      <c r="L18" s="81" t="s">
        <v>1</v>
      </c>
      <c r="M18" s="81" t="s">
        <v>1</v>
      </c>
      <c r="N18" s="81" t="s">
        <v>1</v>
      </c>
      <c r="O18" s="81" t="s">
        <v>1</v>
      </c>
      <c r="P18" s="81" t="s">
        <v>1</v>
      </c>
      <c r="Q18" s="81" t="s">
        <v>1</v>
      </c>
      <c r="R18" s="82">
        <v>708</v>
      </c>
      <c r="S18" s="82">
        <v>777</v>
      </c>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c r="MS18" s="80"/>
      <c r="MT18" s="80"/>
      <c r="MU18" s="80"/>
      <c r="MV18" s="80"/>
      <c r="MW18" s="80"/>
      <c r="MX18" s="80"/>
      <c r="MY18" s="80"/>
      <c r="MZ18" s="80"/>
      <c r="NA18" s="80"/>
      <c r="NB18" s="80"/>
      <c r="NC18" s="80"/>
      <c r="ND18" s="80"/>
      <c r="NE18" s="80"/>
      <c r="NF18" s="80"/>
      <c r="NG18" s="80"/>
      <c r="NH18" s="80"/>
      <c r="NI18" s="80"/>
      <c r="NJ18" s="80"/>
      <c r="NK18" s="80"/>
      <c r="NL18" s="80"/>
      <c r="NM18" s="80"/>
    </row>
    <row r="19" spans="1:377" ht="24.95" customHeight="1" x14ac:dyDescent="0.2">
      <c r="A19" s="33" t="s">
        <v>49</v>
      </c>
      <c r="B19" s="55" t="s">
        <v>1</v>
      </c>
      <c r="C19" s="55" t="s">
        <v>1</v>
      </c>
      <c r="D19" s="55" t="s">
        <v>1</v>
      </c>
      <c r="E19" s="42">
        <v>1224</v>
      </c>
      <c r="F19" s="42">
        <v>1120</v>
      </c>
      <c r="G19" s="42">
        <v>1136</v>
      </c>
      <c r="H19" s="43">
        <v>1102</v>
      </c>
      <c r="I19" s="43">
        <v>1296</v>
      </c>
      <c r="J19" s="43">
        <v>1371</v>
      </c>
      <c r="K19" s="43">
        <v>1342</v>
      </c>
      <c r="L19" s="43">
        <v>1355</v>
      </c>
      <c r="M19" s="43">
        <v>1351</v>
      </c>
      <c r="N19" s="43">
        <v>1289</v>
      </c>
      <c r="O19" s="43">
        <v>1267</v>
      </c>
      <c r="P19" s="43">
        <v>1089</v>
      </c>
      <c r="Q19" s="60">
        <v>1057</v>
      </c>
      <c r="R19" s="77">
        <v>1034</v>
      </c>
      <c r="S19" s="77">
        <v>1050</v>
      </c>
    </row>
    <row r="20" spans="1:377" ht="24.95" customHeight="1" x14ac:dyDescent="0.2">
      <c r="A20" s="33" t="s">
        <v>50</v>
      </c>
      <c r="B20" s="55" t="s">
        <v>1</v>
      </c>
      <c r="C20" s="55" t="s">
        <v>1</v>
      </c>
      <c r="D20" s="55" t="s">
        <v>1</v>
      </c>
      <c r="E20" s="42">
        <v>2975</v>
      </c>
      <c r="F20" s="42">
        <v>2824</v>
      </c>
      <c r="G20" s="42">
        <v>2774</v>
      </c>
      <c r="H20" s="43">
        <v>2804</v>
      </c>
      <c r="I20" s="43">
        <v>2734</v>
      </c>
      <c r="J20" s="43">
        <v>2657</v>
      </c>
      <c r="K20" s="43">
        <v>2556</v>
      </c>
      <c r="L20" s="43">
        <v>2454</v>
      </c>
      <c r="M20" s="43">
        <v>2293</v>
      </c>
      <c r="N20" s="43">
        <v>2176</v>
      </c>
      <c r="O20" s="43">
        <v>2116</v>
      </c>
      <c r="P20" s="43">
        <v>1990</v>
      </c>
      <c r="Q20" s="60">
        <v>1931</v>
      </c>
      <c r="R20" s="77">
        <v>1874</v>
      </c>
      <c r="S20" s="77">
        <v>1814</v>
      </c>
    </row>
    <row r="21" spans="1:377" ht="24.95" customHeight="1" x14ac:dyDescent="0.2">
      <c r="A21" s="33" t="s">
        <v>51</v>
      </c>
      <c r="B21" s="55" t="s">
        <v>1</v>
      </c>
      <c r="C21" s="55" t="s">
        <v>1</v>
      </c>
      <c r="D21" s="55" t="s">
        <v>1</v>
      </c>
      <c r="E21" s="42">
        <v>33166</v>
      </c>
      <c r="F21" s="42">
        <v>32784</v>
      </c>
      <c r="G21" s="42">
        <v>31700</v>
      </c>
      <c r="H21" s="43">
        <v>31764</v>
      </c>
      <c r="I21" s="43">
        <v>31343</v>
      </c>
      <c r="J21" s="43">
        <v>30251</v>
      </c>
      <c r="K21" s="43">
        <v>29530</v>
      </c>
      <c r="L21" s="43">
        <v>28231</v>
      </c>
      <c r="M21" s="43">
        <v>26933</v>
      </c>
      <c r="N21" s="43">
        <v>25999</v>
      </c>
      <c r="O21" s="43">
        <v>24983</v>
      </c>
      <c r="P21" s="43">
        <v>24102</v>
      </c>
      <c r="Q21" s="60">
        <v>23451</v>
      </c>
      <c r="R21" s="77">
        <v>23000</v>
      </c>
      <c r="S21" s="77">
        <v>22209</v>
      </c>
    </row>
    <row r="22" spans="1:377" ht="33.75" customHeight="1" x14ac:dyDescent="0.2">
      <c r="A22" s="37" t="s">
        <v>52</v>
      </c>
      <c r="B22" s="55" t="s">
        <v>1</v>
      </c>
      <c r="C22" s="55" t="s">
        <v>1</v>
      </c>
      <c r="D22" s="55" t="s">
        <v>1</v>
      </c>
      <c r="E22" s="42">
        <v>1579</v>
      </c>
      <c r="F22" s="42">
        <v>1736</v>
      </c>
      <c r="G22" s="42">
        <v>1911</v>
      </c>
      <c r="H22" s="43">
        <v>1784</v>
      </c>
      <c r="I22" s="43">
        <v>1941</v>
      </c>
      <c r="J22" s="43">
        <v>1992</v>
      </c>
      <c r="K22" s="43">
        <v>2025</v>
      </c>
      <c r="L22" s="43">
        <v>1911</v>
      </c>
      <c r="M22" s="43">
        <v>1827</v>
      </c>
      <c r="N22" s="43">
        <v>1792</v>
      </c>
      <c r="O22" s="43">
        <v>1701</v>
      </c>
      <c r="P22" s="43">
        <v>1656</v>
      </c>
      <c r="Q22" s="60">
        <v>1626</v>
      </c>
      <c r="R22" s="77">
        <v>1602</v>
      </c>
      <c r="S22" s="77">
        <v>1614</v>
      </c>
    </row>
    <row r="23" spans="1:377" ht="24.95" customHeight="1" x14ac:dyDescent="0.2">
      <c r="A23" s="33" t="s">
        <v>53</v>
      </c>
      <c r="B23" s="55" t="s">
        <v>1</v>
      </c>
      <c r="C23" s="55" t="s">
        <v>1</v>
      </c>
      <c r="D23" s="55" t="s">
        <v>1</v>
      </c>
      <c r="E23" s="42">
        <v>4191</v>
      </c>
      <c r="F23" s="42">
        <v>4640</v>
      </c>
      <c r="G23" s="42">
        <v>4701</v>
      </c>
      <c r="H23" s="43">
        <v>4934</v>
      </c>
      <c r="I23" s="43">
        <v>4900</v>
      </c>
      <c r="J23" s="59">
        <v>5158</v>
      </c>
      <c r="K23" s="43">
        <v>5266</v>
      </c>
      <c r="L23" s="43">
        <v>5307</v>
      </c>
      <c r="M23" s="43">
        <v>5443</v>
      </c>
      <c r="N23" s="43">
        <v>5546</v>
      </c>
      <c r="O23" s="43">
        <v>5477</v>
      </c>
      <c r="P23" s="43">
        <v>5308</v>
      </c>
      <c r="Q23" s="60">
        <v>5575</v>
      </c>
      <c r="R23" s="77">
        <v>5605</v>
      </c>
      <c r="S23" s="77">
        <v>5470</v>
      </c>
    </row>
    <row r="24" spans="1:377" ht="24.95" customHeight="1" x14ac:dyDescent="0.2">
      <c r="A24" s="33" t="s">
        <v>54</v>
      </c>
      <c r="B24" s="55" t="s">
        <v>1</v>
      </c>
      <c r="C24" s="55" t="s">
        <v>1</v>
      </c>
      <c r="D24" s="55" t="s">
        <v>1</v>
      </c>
      <c r="E24" s="42">
        <v>1387</v>
      </c>
      <c r="F24" s="42">
        <v>1387</v>
      </c>
      <c r="G24" s="42">
        <v>1238</v>
      </c>
      <c r="H24" s="43">
        <v>1215</v>
      </c>
      <c r="I24" s="43">
        <v>1215</v>
      </c>
      <c r="J24" s="43">
        <v>1249</v>
      </c>
      <c r="K24" s="43">
        <v>1265</v>
      </c>
      <c r="L24" s="43">
        <v>1210</v>
      </c>
      <c r="M24" s="43">
        <v>1173</v>
      </c>
      <c r="N24" s="43">
        <v>1131</v>
      </c>
      <c r="O24" s="43">
        <v>1095</v>
      </c>
      <c r="P24" s="43">
        <v>1060</v>
      </c>
      <c r="Q24" s="60">
        <v>914</v>
      </c>
      <c r="R24" s="77">
        <v>907</v>
      </c>
      <c r="S24" s="77">
        <v>621</v>
      </c>
    </row>
    <row r="25" spans="1:377" ht="32.25" customHeight="1" x14ac:dyDescent="0.2">
      <c r="A25" s="37" t="s">
        <v>72</v>
      </c>
      <c r="B25" s="55" t="s">
        <v>1</v>
      </c>
      <c r="C25" s="55" t="s">
        <v>1</v>
      </c>
      <c r="D25" s="55" t="s">
        <v>1</v>
      </c>
      <c r="E25" s="42">
        <v>1323</v>
      </c>
      <c r="F25" s="42">
        <v>1390</v>
      </c>
      <c r="G25" s="42">
        <v>1487</v>
      </c>
      <c r="H25" s="43">
        <v>1487</v>
      </c>
      <c r="I25" s="43">
        <v>1267</v>
      </c>
      <c r="J25" s="43">
        <v>1315</v>
      </c>
      <c r="K25" s="43">
        <v>1319</v>
      </c>
      <c r="L25" s="43">
        <v>1305</v>
      </c>
      <c r="M25" s="43">
        <v>1253</v>
      </c>
      <c r="N25" s="43">
        <v>1208</v>
      </c>
      <c r="O25" s="43">
        <v>1156</v>
      </c>
      <c r="P25" s="43">
        <v>1119</v>
      </c>
      <c r="Q25" s="60">
        <v>1010</v>
      </c>
      <c r="R25" s="77">
        <v>1050</v>
      </c>
      <c r="S25" s="77">
        <v>971</v>
      </c>
    </row>
    <row r="26" spans="1:377" ht="24.95" customHeight="1" x14ac:dyDescent="0.2">
      <c r="A26" s="33" t="s">
        <v>55</v>
      </c>
      <c r="B26" s="55" t="s">
        <v>1</v>
      </c>
      <c r="C26" s="55" t="s">
        <v>1</v>
      </c>
      <c r="D26" s="55" t="s">
        <v>1</v>
      </c>
      <c r="E26" s="42">
        <v>9712</v>
      </c>
      <c r="F26" s="42">
        <v>10414</v>
      </c>
      <c r="G26" s="42">
        <v>11022</v>
      </c>
      <c r="H26" s="43">
        <v>10948</v>
      </c>
      <c r="I26" s="43">
        <v>11726</v>
      </c>
      <c r="J26" s="43">
        <v>12657</v>
      </c>
      <c r="K26" s="43">
        <v>12672</v>
      </c>
      <c r="L26" s="43">
        <v>12890</v>
      </c>
      <c r="M26" s="43">
        <v>12953</v>
      </c>
      <c r="N26" s="43">
        <v>13204</v>
      </c>
      <c r="O26" s="43">
        <v>13307</v>
      </c>
      <c r="P26" s="43">
        <v>11547</v>
      </c>
      <c r="Q26" s="60">
        <v>11184</v>
      </c>
      <c r="R26" s="77">
        <v>11194</v>
      </c>
      <c r="S26" s="77">
        <v>11191</v>
      </c>
    </row>
    <row r="27" spans="1:377" ht="24.95" customHeight="1" x14ac:dyDescent="0.2">
      <c r="A27" s="33" t="s">
        <v>56</v>
      </c>
      <c r="B27" s="55" t="s">
        <v>1</v>
      </c>
      <c r="C27" s="55" t="s">
        <v>1</v>
      </c>
      <c r="D27" s="55" t="s">
        <v>1</v>
      </c>
      <c r="E27" s="42">
        <v>1509</v>
      </c>
      <c r="F27" s="42">
        <v>1487</v>
      </c>
      <c r="G27" s="42">
        <v>1475</v>
      </c>
      <c r="H27" s="43">
        <v>1465</v>
      </c>
      <c r="I27" s="43">
        <v>1402</v>
      </c>
      <c r="J27" s="43">
        <v>1381</v>
      </c>
      <c r="K27" s="43">
        <v>1413</v>
      </c>
      <c r="L27" s="43">
        <v>1408</v>
      </c>
      <c r="M27" s="43">
        <v>1399</v>
      </c>
      <c r="N27" s="43">
        <v>1345</v>
      </c>
      <c r="O27" s="43">
        <v>1331</v>
      </c>
      <c r="P27" s="43">
        <v>1218</v>
      </c>
      <c r="Q27" s="60">
        <v>1171</v>
      </c>
      <c r="R27" s="77">
        <v>1131</v>
      </c>
      <c r="S27" s="77">
        <v>1116</v>
      </c>
    </row>
    <row r="28" spans="1:377" ht="24.95" customHeight="1" x14ac:dyDescent="0.2">
      <c r="A28" s="33" t="s">
        <v>57</v>
      </c>
      <c r="B28" s="55" t="s">
        <v>1</v>
      </c>
      <c r="C28" s="55" t="s">
        <v>1</v>
      </c>
      <c r="D28" s="55" t="s">
        <v>1</v>
      </c>
      <c r="E28" s="42">
        <v>247</v>
      </c>
      <c r="F28" s="42">
        <v>191</v>
      </c>
      <c r="G28" s="42">
        <v>346</v>
      </c>
      <c r="H28" s="43">
        <v>279</v>
      </c>
      <c r="I28" s="43">
        <v>401</v>
      </c>
      <c r="J28" s="43">
        <v>474</v>
      </c>
      <c r="K28" s="43">
        <v>496</v>
      </c>
      <c r="L28" s="43">
        <v>500</v>
      </c>
      <c r="M28" s="43">
        <v>497</v>
      </c>
      <c r="N28" s="43">
        <v>483</v>
      </c>
      <c r="O28" s="43">
        <v>473</v>
      </c>
      <c r="P28" s="43">
        <v>469</v>
      </c>
      <c r="Q28" s="60">
        <v>468</v>
      </c>
      <c r="R28" s="77">
        <v>462</v>
      </c>
      <c r="S28" s="77">
        <v>484</v>
      </c>
    </row>
    <row r="29" spans="1:377" ht="24.95" customHeight="1" x14ac:dyDescent="0.2">
      <c r="A29" s="33" t="s">
        <v>58</v>
      </c>
      <c r="B29" s="55" t="s">
        <v>1</v>
      </c>
      <c r="C29" s="55" t="s">
        <v>1</v>
      </c>
      <c r="D29" s="55" t="s">
        <v>1</v>
      </c>
      <c r="E29" s="42">
        <v>40417</v>
      </c>
      <c r="F29" s="42">
        <v>39574</v>
      </c>
      <c r="G29" s="42">
        <v>39574</v>
      </c>
      <c r="H29" s="43">
        <v>39574</v>
      </c>
      <c r="I29" s="43">
        <v>27550</v>
      </c>
      <c r="J29" s="43">
        <v>27724</v>
      </c>
      <c r="K29" s="43">
        <v>27559</v>
      </c>
      <c r="L29" s="43">
        <v>27581</v>
      </c>
      <c r="M29" s="43">
        <v>38442</v>
      </c>
      <c r="N29" s="43">
        <v>27351</v>
      </c>
      <c r="O29" s="43">
        <v>26573</v>
      </c>
      <c r="P29" s="43">
        <v>25172</v>
      </c>
      <c r="Q29" s="60">
        <v>23774</v>
      </c>
      <c r="R29" s="82">
        <v>23789</v>
      </c>
      <c r="S29" s="82">
        <v>24000</v>
      </c>
    </row>
    <row r="30" spans="1:377" ht="24.95" customHeight="1" x14ac:dyDescent="0.2">
      <c r="A30" s="33" t="s">
        <v>59</v>
      </c>
      <c r="B30" s="55" t="s">
        <v>1</v>
      </c>
      <c r="C30" s="55" t="s">
        <v>1</v>
      </c>
      <c r="D30" s="55" t="s">
        <v>1</v>
      </c>
      <c r="E30" s="42">
        <v>39716</v>
      </c>
      <c r="F30" s="42">
        <v>39376</v>
      </c>
      <c r="G30" s="42">
        <v>39376</v>
      </c>
      <c r="H30" s="43">
        <v>42167</v>
      </c>
      <c r="I30" s="43">
        <v>39181</v>
      </c>
      <c r="J30" s="43">
        <v>36762</v>
      </c>
      <c r="K30" s="43">
        <v>34975</v>
      </c>
      <c r="L30" s="43">
        <v>40050</v>
      </c>
      <c r="M30" s="43">
        <v>35935</v>
      </c>
      <c r="N30" s="43">
        <v>34781</v>
      </c>
      <c r="O30" s="43">
        <v>31326</v>
      </c>
      <c r="P30" s="43">
        <v>30661</v>
      </c>
      <c r="Q30" s="60">
        <v>30854</v>
      </c>
      <c r="R30" s="82">
        <v>29376</v>
      </c>
      <c r="S30" s="82">
        <v>27935</v>
      </c>
    </row>
    <row r="31" spans="1:377" ht="24.95" customHeight="1" x14ac:dyDescent="0.2">
      <c r="A31" s="33" t="s">
        <v>60</v>
      </c>
      <c r="B31" s="55" t="s">
        <v>1</v>
      </c>
      <c r="C31" s="55" t="s">
        <v>1</v>
      </c>
      <c r="D31" s="55" t="s">
        <v>1</v>
      </c>
      <c r="E31" s="42">
        <v>13546</v>
      </c>
      <c r="F31" s="42">
        <v>14728</v>
      </c>
      <c r="G31" s="42">
        <v>14568</v>
      </c>
      <c r="H31" s="43">
        <v>14489</v>
      </c>
      <c r="I31" s="43">
        <v>14474</v>
      </c>
      <c r="J31" s="43">
        <v>14409</v>
      </c>
      <c r="K31" s="43">
        <v>14423</v>
      </c>
      <c r="L31" s="43">
        <v>14207</v>
      </c>
      <c r="M31" s="43">
        <v>13951</v>
      </c>
      <c r="N31" s="43">
        <v>13570</v>
      </c>
      <c r="O31" s="43">
        <v>13104</v>
      </c>
      <c r="P31" s="43">
        <v>16801</v>
      </c>
      <c r="Q31" s="60">
        <v>17539</v>
      </c>
      <c r="R31" s="60">
        <v>17507</v>
      </c>
      <c r="S31" s="60">
        <v>16479</v>
      </c>
    </row>
    <row r="32" spans="1:377" ht="24.95" customHeight="1" x14ac:dyDescent="0.2">
      <c r="A32" s="33" t="s">
        <v>61</v>
      </c>
      <c r="B32" s="55" t="s">
        <v>1</v>
      </c>
      <c r="C32" s="55" t="s">
        <v>1</v>
      </c>
      <c r="D32" s="55" t="s">
        <v>1</v>
      </c>
      <c r="E32" s="42">
        <v>98693</v>
      </c>
      <c r="F32" s="42">
        <v>98426</v>
      </c>
      <c r="G32" s="42">
        <v>98426</v>
      </c>
      <c r="H32" s="43">
        <v>98426</v>
      </c>
      <c r="I32" s="43">
        <v>86092</v>
      </c>
      <c r="J32" s="43">
        <v>82707</v>
      </c>
      <c r="K32" s="43">
        <v>80378</v>
      </c>
      <c r="L32" s="43">
        <v>65102</v>
      </c>
      <c r="M32" s="43">
        <v>61812</v>
      </c>
      <c r="N32" s="43">
        <v>64119</v>
      </c>
      <c r="O32" s="43">
        <v>60538</v>
      </c>
      <c r="P32" s="43">
        <v>69455</v>
      </c>
      <c r="Q32" s="60">
        <v>73094</v>
      </c>
      <c r="R32" s="60">
        <v>70316</v>
      </c>
      <c r="S32" s="60">
        <v>66057</v>
      </c>
    </row>
    <row r="33" spans="1:19" ht="24.95" customHeight="1" x14ac:dyDescent="0.2">
      <c r="A33" s="33" t="s">
        <v>18</v>
      </c>
      <c r="B33" s="55" t="s">
        <v>1</v>
      </c>
      <c r="C33" s="55" t="s">
        <v>1</v>
      </c>
      <c r="D33" s="55" t="s">
        <v>1</v>
      </c>
      <c r="E33" s="42">
        <v>23252</v>
      </c>
      <c r="F33" s="42">
        <v>8476</v>
      </c>
      <c r="G33" s="42">
        <v>8476</v>
      </c>
      <c r="H33" s="43">
        <v>9192</v>
      </c>
      <c r="I33" s="43">
        <v>7167</v>
      </c>
      <c r="J33" s="43">
        <v>7221</v>
      </c>
      <c r="K33" s="43">
        <v>7237</v>
      </c>
      <c r="L33" s="43">
        <v>7026</v>
      </c>
      <c r="M33" s="43">
        <v>6833</v>
      </c>
      <c r="N33" s="43">
        <v>6766</v>
      </c>
      <c r="O33" s="43">
        <v>6374</v>
      </c>
      <c r="P33" s="43">
        <v>1459</v>
      </c>
      <c r="Q33" s="61" t="s">
        <v>1</v>
      </c>
      <c r="R33" s="61" t="s">
        <v>1</v>
      </c>
      <c r="S33" s="61" t="s">
        <v>1</v>
      </c>
    </row>
    <row r="34" spans="1:19" s="50" customFormat="1" ht="24.95" customHeight="1" x14ac:dyDescent="0.2">
      <c r="A34" s="27" t="s">
        <v>62</v>
      </c>
      <c r="B34" s="52" t="s">
        <v>1</v>
      </c>
      <c r="C34" s="52" t="s">
        <v>1</v>
      </c>
      <c r="D34" s="52" t="s">
        <v>1</v>
      </c>
      <c r="E34" s="44">
        <f>E35+E36+E37</f>
        <v>372646</v>
      </c>
      <c r="F34" s="44">
        <f>F35+F36+F37+F38</f>
        <v>406741</v>
      </c>
      <c r="G34" s="44">
        <f>SUM(G35,G36,G37,G38)</f>
        <v>44640</v>
      </c>
      <c r="H34" s="44">
        <f>SUM(H35,H36,H37,H38)</f>
        <v>383652</v>
      </c>
      <c r="I34" s="41">
        <f t="shared" ref="I34:Q34" si="1">I35+I36+I37</f>
        <v>419117</v>
      </c>
      <c r="J34" s="41">
        <f t="shared" si="1"/>
        <v>431333</v>
      </c>
      <c r="K34" s="41">
        <f t="shared" si="1"/>
        <v>431917</v>
      </c>
      <c r="L34" s="41">
        <f t="shared" si="1"/>
        <v>431068</v>
      </c>
      <c r="M34" s="41">
        <f t="shared" si="1"/>
        <v>430731</v>
      </c>
      <c r="N34" s="41">
        <f t="shared" si="1"/>
        <v>435414</v>
      </c>
      <c r="O34" s="41">
        <f t="shared" si="1"/>
        <v>460769</v>
      </c>
      <c r="P34" s="41">
        <f t="shared" si="1"/>
        <v>464588</v>
      </c>
      <c r="Q34" s="41">
        <f t="shared" si="1"/>
        <v>481083</v>
      </c>
      <c r="R34" s="41">
        <f>SUM(R35,R36,R37)</f>
        <v>481840</v>
      </c>
      <c r="S34" s="41">
        <f>SUM(S35,S36,S37)</f>
        <v>488049</v>
      </c>
    </row>
    <row r="35" spans="1:19" ht="24.95" customHeight="1" x14ac:dyDescent="0.2">
      <c r="A35" s="33" t="s">
        <v>63</v>
      </c>
      <c r="B35" s="55" t="s">
        <v>1</v>
      </c>
      <c r="C35" s="55" t="s">
        <v>1</v>
      </c>
      <c r="D35" s="55" t="s">
        <v>1</v>
      </c>
      <c r="E35" s="42">
        <v>54180</v>
      </c>
      <c r="F35" s="42">
        <v>48604</v>
      </c>
      <c r="G35" s="42">
        <v>13037</v>
      </c>
      <c r="H35" s="43">
        <v>48162</v>
      </c>
      <c r="I35" s="43">
        <v>66185</v>
      </c>
      <c r="J35" s="43">
        <v>66185</v>
      </c>
      <c r="K35" s="43">
        <v>68665</v>
      </c>
      <c r="L35" s="43">
        <v>64377</v>
      </c>
      <c r="M35" s="43">
        <v>59377</v>
      </c>
      <c r="N35" s="43">
        <v>58148</v>
      </c>
      <c r="O35" s="43">
        <v>72670</v>
      </c>
      <c r="P35" s="43">
        <v>69586</v>
      </c>
      <c r="Q35" s="60">
        <v>71495</v>
      </c>
      <c r="R35" s="43">
        <v>116654</v>
      </c>
      <c r="S35" s="43">
        <v>112380</v>
      </c>
    </row>
    <row r="36" spans="1:19" ht="24.95" customHeight="1" x14ac:dyDescent="0.2">
      <c r="A36" s="33" t="s">
        <v>64</v>
      </c>
      <c r="B36" s="55" t="s">
        <v>1</v>
      </c>
      <c r="C36" s="55" t="s">
        <v>1</v>
      </c>
      <c r="D36" s="55" t="s">
        <v>1</v>
      </c>
      <c r="E36" s="42">
        <v>288337</v>
      </c>
      <c r="F36" s="42">
        <v>302485</v>
      </c>
      <c r="G36" s="62" t="s">
        <v>77</v>
      </c>
      <c r="H36" s="43">
        <v>302485</v>
      </c>
      <c r="I36" s="43">
        <v>309741</v>
      </c>
      <c r="J36" s="43">
        <v>320576</v>
      </c>
      <c r="K36" s="43">
        <v>319112</v>
      </c>
      <c r="L36" s="43">
        <v>322388</v>
      </c>
      <c r="M36" s="43">
        <v>327361</v>
      </c>
      <c r="N36" s="43">
        <v>332564</v>
      </c>
      <c r="O36" s="43">
        <v>353025</v>
      </c>
      <c r="P36" s="43">
        <v>358670</v>
      </c>
      <c r="Q36" s="60">
        <v>373239</v>
      </c>
      <c r="R36" s="60">
        <v>365186</v>
      </c>
      <c r="S36" s="60">
        <v>375669</v>
      </c>
    </row>
    <row r="37" spans="1:19" ht="33.75" customHeight="1" x14ac:dyDescent="0.2">
      <c r="A37" s="37" t="s">
        <v>82</v>
      </c>
      <c r="B37" s="55" t="s">
        <v>1</v>
      </c>
      <c r="C37" s="55" t="s">
        <v>1</v>
      </c>
      <c r="D37" s="55" t="s">
        <v>1</v>
      </c>
      <c r="E37" s="42">
        <v>30129</v>
      </c>
      <c r="F37" s="42">
        <v>32400</v>
      </c>
      <c r="G37" s="42">
        <v>31603</v>
      </c>
      <c r="H37" s="43">
        <v>33005</v>
      </c>
      <c r="I37" s="43">
        <v>43191</v>
      </c>
      <c r="J37" s="43">
        <v>44572</v>
      </c>
      <c r="K37" s="43">
        <v>44140</v>
      </c>
      <c r="L37" s="43">
        <v>44303</v>
      </c>
      <c r="M37" s="43">
        <v>43993</v>
      </c>
      <c r="N37" s="43">
        <v>44702</v>
      </c>
      <c r="O37" s="43">
        <v>35074</v>
      </c>
      <c r="P37" s="43">
        <v>36332</v>
      </c>
      <c r="Q37" s="60">
        <v>36349</v>
      </c>
      <c r="R37" s="61" t="s">
        <v>1</v>
      </c>
      <c r="S37" s="61" t="s">
        <v>1</v>
      </c>
    </row>
    <row r="38" spans="1:19" ht="24.95" customHeight="1" x14ac:dyDescent="0.2">
      <c r="A38" s="33" t="s">
        <v>18</v>
      </c>
      <c r="B38" s="55" t="s">
        <v>1</v>
      </c>
      <c r="C38" s="55" t="s">
        <v>1</v>
      </c>
      <c r="D38" s="55" t="s">
        <v>1</v>
      </c>
      <c r="E38" s="62" t="s">
        <v>1</v>
      </c>
      <c r="F38" s="42">
        <v>23252</v>
      </c>
      <c r="G38" s="62" t="s">
        <v>77</v>
      </c>
      <c r="H38" s="62" t="s">
        <v>1</v>
      </c>
      <c r="I38" s="62" t="s">
        <v>1</v>
      </c>
      <c r="J38" s="62" t="s">
        <v>1</v>
      </c>
      <c r="K38" s="62" t="s">
        <v>1</v>
      </c>
      <c r="L38" s="62" t="s">
        <v>1</v>
      </c>
      <c r="M38" s="62" t="s">
        <v>1</v>
      </c>
      <c r="N38" s="62" t="s">
        <v>1</v>
      </c>
      <c r="O38" s="62" t="s">
        <v>1</v>
      </c>
      <c r="P38" s="62" t="s">
        <v>1</v>
      </c>
      <c r="Q38" s="62" t="s">
        <v>1</v>
      </c>
      <c r="R38" s="62" t="s">
        <v>1</v>
      </c>
      <c r="S38" s="62" t="s">
        <v>1</v>
      </c>
    </row>
    <row r="39" spans="1:19" s="50" customFormat="1" ht="24.95" customHeight="1" x14ac:dyDescent="0.2">
      <c r="A39" s="27" t="s">
        <v>65</v>
      </c>
      <c r="B39" s="52" t="s">
        <v>1</v>
      </c>
      <c r="C39" s="52" t="s">
        <v>1</v>
      </c>
      <c r="D39" s="52" t="s">
        <v>1</v>
      </c>
      <c r="E39" s="44">
        <f>SUM(E40:E46)</f>
        <v>329583</v>
      </c>
      <c r="F39" s="44">
        <f>SUM(F40:F46)</f>
        <v>351377</v>
      </c>
      <c r="G39" s="46">
        <v>340891</v>
      </c>
      <c r="H39" s="44">
        <f t="shared" ref="H39:Q39" si="2">SUM(H40:H46)</f>
        <v>340621</v>
      </c>
      <c r="I39" s="44">
        <f t="shared" si="2"/>
        <v>343294</v>
      </c>
      <c r="J39" s="44">
        <f t="shared" si="2"/>
        <v>347876</v>
      </c>
      <c r="K39" s="44">
        <f t="shared" si="2"/>
        <v>355300</v>
      </c>
      <c r="L39" s="44">
        <f t="shared" si="2"/>
        <v>359718</v>
      </c>
      <c r="M39" s="44">
        <f t="shared" si="2"/>
        <v>364261</v>
      </c>
      <c r="N39" s="44">
        <f t="shared" si="2"/>
        <v>361866</v>
      </c>
      <c r="O39" s="44">
        <f t="shared" si="2"/>
        <v>360312</v>
      </c>
      <c r="P39" s="44">
        <f t="shared" si="2"/>
        <v>361414</v>
      </c>
      <c r="Q39" s="53">
        <f t="shared" si="2"/>
        <v>364465</v>
      </c>
      <c r="R39" s="53">
        <f t="shared" ref="R39" si="3">SUM(R40:R46)</f>
        <v>359792</v>
      </c>
      <c r="S39" s="76">
        <f>SUM(S40:S47)</f>
        <v>362233</v>
      </c>
    </row>
    <row r="40" spans="1:19" ht="24.95" customHeight="1" x14ac:dyDescent="0.2">
      <c r="A40" s="33" t="s">
        <v>34</v>
      </c>
      <c r="B40" s="55" t="s">
        <v>1</v>
      </c>
      <c r="C40" s="55" t="s">
        <v>1</v>
      </c>
      <c r="D40" s="55" t="s">
        <v>1</v>
      </c>
      <c r="E40" s="42">
        <v>132553</v>
      </c>
      <c r="F40" s="42">
        <v>145794</v>
      </c>
      <c r="G40" s="62" t="s">
        <v>77</v>
      </c>
      <c r="H40" s="43">
        <v>139184</v>
      </c>
      <c r="I40" s="43">
        <v>140152</v>
      </c>
      <c r="J40" s="43">
        <v>141784</v>
      </c>
      <c r="K40" s="43">
        <v>144063</v>
      </c>
      <c r="L40" s="43">
        <v>145374</v>
      </c>
      <c r="M40" s="43">
        <v>145626</v>
      </c>
      <c r="N40" s="43">
        <v>143923</v>
      </c>
      <c r="O40" s="43">
        <v>143223</v>
      </c>
      <c r="P40" s="43">
        <v>139532</v>
      </c>
      <c r="Q40" s="60">
        <v>137904</v>
      </c>
      <c r="R40" s="60">
        <v>130125</v>
      </c>
      <c r="S40" s="60">
        <v>131382</v>
      </c>
    </row>
    <row r="41" spans="1:19" ht="24.95" customHeight="1" x14ac:dyDescent="0.2">
      <c r="A41" s="33" t="s">
        <v>66</v>
      </c>
      <c r="B41" s="55" t="s">
        <v>1</v>
      </c>
      <c r="C41" s="55" t="s">
        <v>1</v>
      </c>
      <c r="D41" s="55" t="s">
        <v>1</v>
      </c>
      <c r="E41" s="42">
        <v>109334</v>
      </c>
      <c r="F41" s="42">
        <v>111999</v>
      </c>
      <c r="G41" s="62" t="s">
        <v>77</v>
      </c>
      <c r="H41" s="43">
        <v>110015</v>
      </c>
      <c r="I41" s="43">
        <v>111610</v>
      </c>
      <c r="J41" s="43">
        <v>112365</v>
      </c>
      <c r="K41" s="43">
        <v>115164</v>
      </c>
      <c r="L41" s="43">
        <v>117008</v>
      </c>
      <c r="M41" s="43">
        <v>120273</v>
      </c>
      <c r="N41" s="43">
        <v>119714</v>
      </c>
      <c r="O41" s="43">
        <v>118539</v>
      </c>
      <c r="P41" s="43">
        <v>118590</v>
      </c>
      <c r="Q41" s="60">
        <v>120004</v>
      </c>
      <c r="R41" s="60">
        <v>122517</v>
      </c>
      <c r="S41" s="60">
        <v>123332</v>
      </c>
    </row>
    <row r="42" spans="1:19" ht="24.95" customHeight="1" x14ac:dyDescent="0.2">
      <c r="A42" s="33" t="s">
        <v>67</v>
      </c>
      <c r="B42" s="55" t="s">
        <v>1</v>
      </c>
      <c r="C42" s="55" t="s">
        <v>1</v>
      </c>
      <c r="D42" s="55" t="s">
        <v>1</v>
      </c>
      <c r="E42" s="42">
        <v>31016</v>
      </c>
      <c r="F42" s="42">
        <v>35253</v>
      </c>
      <c r="G42" s="62" t="s">
        <v>77</v>
      </c>
      <c r="H42" s="43">
        <v>35252</v>
      </c>
      <c r="I42" s="43">
        <v>35677</v>
      </c>
      <c r="J42" s="43">
        <v>37178</v>
      </c>
      <c r="K42" s="43">
        <v>38865</v>
      </c>
      <c r="L42" s="43">
        <v>39574</v>
      </c>
      <c r="M42" s="43">
        <v>40020</v>
      </c>
      <c r="N42" s="43">
        <v>40536</v>
      </c>
      <c r="O42" s="43">
        <v>40696</v>
      </c>
      <c r="P42" s="43">
        <v>40876</v>
      </c>
      <c r="Q42" s="60">
        <v>40710</v>
      </c>
      <c r="R42" s="60">
        <v>41653</v>
      </c>
      <c r="S42" s="60">
        <v>42231</v>
      </c>
    </row>
    <row r="43" spans="1:19" ht="24.95" customHeight="1" x14ac:dyDescent="0.2">
      <c r="A43" s="33" t="s">
        <v>19</v>
      </c>
      <c r="B43" s="55" t="s">
        <v>1</v>
      </c>
      <c r="C43" s="55" t="s">
        <v>1</v>
      </c>
      <c r="D43" s="55" t="s">
        <v>1</v>
      </c>
      <c r="E43" s="42">
        <v>19700</v>
      </c>
      <c r="F43" s="42">
        <v>20251</v>
      </c>
      <c r="G43" s="62" t="s">
        <v>77</v>
      </c>
      <c r="H43" s="42">
        <v>18450</v>
      </c>
      <c r="I43" s="42">
        <v>17908</v>
      </c>
      <c r="J43" s="43">
        <v>18079</v>
      </c>
      <c r="K43" s="43">
        <v>17997</v>
      </c>
      <c r="L43" s="43">
        <v>18030</v>
      </c>
      <c r="M43" s="43">
        <v>18305</v>
      </c>
      <c r="N43" s="43">
        <v>17857</v>
      </c>
      <c r="O43" s="43">
        <v>17553</v>
      </c>
      <c r="P43" s="43">
        <v>17353</v>
      </c>
      <c r="Q43" s="63">
        <v>17431</v>
      </c>
      <c r="R43" s="63">
        <v>16900</v>
      </c>
      <c r="S43" s="63">
        <v>16503</v>
      </c>
    </row>
    <row r="44" spans="1:19" ht="24.95" customHeight="1" x14ac:dyDescent="0.2">
      <c r="A44" s="33" t="s">
        <v>68</v>
      </c>
      <c r="B44" s="55" t="s">
        <v>1</v>
      </c>
      <c r="C44" s="55" t="s">
        <v>1</v>
      </c>
      <c r="D44" s="55" t="s">
        <v>1</v>
      </c>
      <c r="E44" s="42">
        <v>31400</v>
      </c>
      <c r="F44" s="42">
        <v>32072</v>
      </c>
      <c r="G44" s="62" t="s">
        <v>77</v>
      </c>
      <c r="H44" s="42">
        <v>32350</v>
      </c>
      <c r="I44" s="42">
        <v>32508</v>
      </c>
      <c r="J44" s="43">
        <v>32966</v>
      </c>
      <c r="K44" s="43">
        <v>33621</v>
      </c>
      <c r="L44" s="43">
        <v>33940</v>
      </c>
      <c r="M44" s="43">
        <v>34266</v>
      </c>
      <c r="N44" s="43">
        <v>34069</v>
      </c>
      <c r="O44" s="43">
        <v>34271</v>
      </c>
      <c r="P44" s="43">
        <v>38866</v>
      </c>
      <c r="Q44" s="63">
        <v>40150</v>
      </c>
      <c r="R44" s="63">
        <v>34552</v>
      </c>
      <c r="S44" s="63">
        <v>34639</v>
      </c>
    </row>
    <row r="45" spans="1:19" ht="24.95" customHeight="1" x14ac:dyDescent="0.2">
      <c r="A45" s="33" t="s">
        <v>81</v>
      </c>
      <c r="B45" s="84" t="s">
        <v>1</v>
      </c>
      <c r="C45" s="84" t="s">
        <v>1</v>
      </c>
      <c r="D45" s="84" t="s">
        <v>1</v>
      </c>
      <c r="E45" s="84" t="s">
        <v>1</v>
      </c>
      <c r="F45" s="84" t="s">
        <v>1</v>
      </c>
      <c r="G45" s="84" t="s">
        <v>1</v>
      </c>
      <c r="H45" s="84" t="s">
        <v>1</v>
      </c>
      <c r="I45" s="84" t="s">
        <v>1</v>
      </c>
      <c r="J45" s="84" t="s">
        <v>1</v>
      </c>
      <c r="K45" s="84" t="s">
        <v>1</v>
      </c>
      <c r="L45" s="84" t="s">
        <v>1</v>
      </c>
      <c r="M45" s="84" t="s">
        <v>1</v>
      </c>
      <c r="N45" s="84" t="s">
        <v>1</v>
      </c>
      <c r="O45" s="84" t="s">
        <v>1</v>
      </c>
      <c r="P45" s="84" t="s">
        <v>1</v>
      </c>
      <c r="Q45" s="84" t="s">
        <v>1</v>
      </c>
      <c r="R45" s="63">
        <v>5974</v>
      </c>
      <c r="S45" s="63">
        <v>6056</v>
      </c>
    </row>
    <row r="46" spans="1:19" ht="24.95" customHeight="1" thickBot="1" x14ac:dyDescent="0.25">
      <c r="A46" s="64" t="s">
        <v>18</v>
      </c>
      <c r="B46" s="65" t="s">
        <v>1</v>
      </c>
      <c r="C46" s="65" t="s">
        <v>1</v>
      </c>
      <c r="D46" s="55" t="s">
        <v>1</v>
      </c>
      <c r="E46" s="42">
        <v>5580</v>
      </c>
      <c r="F46" s="66">
        <v>6008</v>
      </c>
      <c r="G46" s="62" t="s">
        <v>77</v>
      </c>
      <c r="H46" s="66">
        <v>5370</v>
      </c>
      <c r="I46" s="66">
        <v>5439</v>
      </c>
      <c r="J46" s="67">
        <v>5504</v>
      </c>
      <c r="K46" s="67">
        <v>5590</v>
      </c>
      <c r="L46" s="43">
        <v>5792</v>
      </c>
      <c r="M46" s="43">
        <v>5771</v>
      </c>
      <c r="N46" s="67">
        <v>5767</v>
      </c>
      <c r="O46" s="43">
        <v>6030</v>
      </c>
      <c r="P46" s="59">
        <v>6197</v>
      </c>
      <c r="Q46" s="63">
        <v>8266</v>
      </c>
      <c r="R46" s="63">
        <v>8071</v>
      </c>
      <c r="S46" s="63">
        <v>8090</v>
      </c>
    </row>
    <row r="47" spans="1:19" s="50" customFormat="1" ht="24.95" customHeight="1" x14ac:dyDescent="0.2">
      <c r="A47" s="22" t="s">
        <v>69</v>
      </c>
      <c r="B47" s="47">
        <v>273021</v>
      </c>
      <c r="C47" s="47">
        <v>265128</v>
      </c>
      <c r="D47" s="51" t="s">
        <v>77</v>
      </c>
      <c r="E47" s="68" t="s">
        <v>77</v>
      </c>
      <c r="F47" s="68" t="s">
        <v>77</v>
      </c>
      <c r="G47" s="68" t="s">
        <v>77</v>
      </c>
      <c r="H47" s="68" t="s">
        <v>77</v>
      </c>
      <c r="I47" s="68" t="s">
        <v>77</v>
      </c>
      <c r="J47" s="68" t="s">
        <v>77</v>
      </c>
      <c r="K47" s="68" t="s">
        <v>77</v>
      </c>
      <c r="L47" s="68" t="s">
        <v>77</v>
      </c>
      <c r="M47" s="68" t="s">
        <v>77</v>
      </c>
      <c r="N47" s="68" t="s">
        <v>77</v>
      </c>
      <c r="O47" s="68" t="s">
        <v>77</v>
      </c>
      <c r="P47" s="68" t="s">
        <v>77</v>
      </c>
      <c r="Q47" s="69" t="s">
        <v>77</v>
      </c>
      <c r="R47" s="69" t="s">
        <v>77</v>
      </c>
      <c r="S47" s="69" t="s">
        <v>77</v>
      </c>
    </row>
    <row r="48" spans="1:19" s="50" customFormat="1" ht="24.95" customHeight="1" x14ac:dyDescent="0.2">
      <c r="A48" s="27" t="s">
        <v>62</v>
      </c>
      <c r="B48" s="70">
        <v>364630</v>
      </c>
      <c r="C48" s="70">
        <v>392036</v>
      </c>
      <c r="D48" s="71" t="s">
        <v>77</v>
      </c>
      <c r="E48" s="72" t="s">
        <v>77</v>
      </c>
      <c r="F48" s="72" t="s">
        <v>77</v>
      </c>
      <c r="G48" s="72" t="s">
        <v>77</v>
      </c>
      <c r="H48" s="72" t="s">
        <v>77</v>
      </c>
      <c r="I48" s="72" t="s">
        <v>77</v>
      </c>
      <c r="J48" s="72" t="s">
        <v>77</v>
      </c>
      <c r="K48" s="72" t="s">
        <v>77</v>
      </c>
      <c r="L48" s="72" t="s">
        <v>77</v>
      </c>
      <c r="M48" s="72" t="s">
        <v>77</v>
      </c>
      <c r="N48" s="72" t="s">
        <v>77</v>
      </c>
      <c r="O48" s="72" t="s">
        <v>77</v>
      </c>
      <c r="P48" s="72" t="s">
        <v>77</v>
      </c>
      <c r="Q48" s="73" t="s">
        <v>77</v>
      </c>
      <c r="R48" s="73" t="s">
        <v>77</v>
      </c>
      <c r="S48" s="73" t="s">
        <v>77</v>
      </c>
    </row>
    <row r="49" spans="1:19" s="50" customFormat="1" ht="49.9" customHeight="1" thickBot="1" x14ac:dyDescent="0.25">
      <c r="A49" s="48" t="s">
        <v>70</v>
      </c>
      <c r="B49" s="70">
        <v>290633</v>
      </c>
      <c r="C49" s="70">
        <v>287412</v>
      </c>
      <c r="D49" s="71" t="s">
        <v>77</v>
      </c>
      <c r="E49" s="72" t="s">
        <v>77</v>
      </c>
      <c r="F49" s="72" t="s">
        <v>77</v>
      </c>
      <c r="G49" s="72" t="s">
        <v>77</v>
      </c>
      <c r="H49" s="72" t="s">
        <v>77</v>
      </c>
      <c r="I49" s="72" t="s">
        <v>77</v>
      </c>
      <c r="J49" s="72" t="s">
        <v>77</v>
      </c>
      <c r="K49" s="72" t="s">
        <v>77</v>
      </c>
      <c r="L49" s="72" t="s">
        <v>77</v>
      </c>
      <c r="M49" s="72" t="s">
        <v>77</v>
      </c>
      <c r="N49" s="72" t="s">
        <v>77</v>
      </c>
      <c r="O49" s="72" t="s">
        <v>77</v>
      </c>
      <c r="P49" s="72" t="s">
        <v>77</v>
      </c>
      <c r="Q49" s="73" t="s">
        <v>77</v>
      </c>
      <c r="R49" s="73" t="s">
        <v>77</v>
      </c>
      <c r="S49" s="73" t="s">
        <v>77</v>
      </c>
    </row>
    <row r="50" spans="1:19" s="50" customFormat="1" ht="24.95" customHeight="1" x14ac:dyDescent="0.2">
      <c r="A50" s="22" t="s">
        <v>42</v>
      </c>
      <c r="B50" s="47">
        <f>B47+B48+B49</f>
        <v>928284</v>
      </c>
      <c r="C50" s="47">
        <f>C47+C48+C49</f>
        <v>944576</v>
      </c>
      <c r="D50" s="51" t="s">
        <v>1</v>
      </c>
      <c r="E50" s="47">
        <f>E11+E34+E39</f>
        <v>976942</v>
      </c>
      <c r="F50" s="47">
        <f>F11+F34+F39</f>
        <v>1020614</v>
      </c>
      <c r="G50" s="68" t="s">
        <v>1</v>
      </c>
      <c r="H50" s="47">
        <f t="shared" ref="H50:S50" si="4">H11+H34+H39</f>
        <v>989826</v>
      </c>
      <c r="I50" s="47">
        <f t="shared" si="4"/>
        <v>998865</v>
      </c>
      <c r="J50" s="47">
        <f t="shared" si="4"/>
        <v>1010176</v>
      </c>
      <c r="K50" s="47">
        <f t="shared" si="4"/>
        <v>1013253</v>
      </c>
      <c r="L50" s="47">
        <f t="shared" si="4"/>
        <v>1004800</v>
      </c>
      <c r="M50" s="47">
        <f t="shared" si="4"/>
        <v>1010317</v>
      </c>
      <c r="N50" s="47">
        <f t="shared" si="4"/>
        <v>1001148</v>
      </c>
      <c r="O50" s="47">
        <f t="shared" si="4"/>
        <v>1014983</v>
      </c>
      <c r="P50" s="47">
        <f t="shared" si="4"/>
        <v>1022063</v>
      </c>
      <c r="Q50" s="74">
        <f t="shared" si="4"/>
        <v>1041666</v>
      </c>
      <c r="R50" s="74">
        <f t="shared" si="4"/>
        <v>1032875</v>
      </c>
      <c r="S50" s="78">
        <f t="shared" si="4"/>
        <v>1033725</v>
      </c>
    </row>
    <row r="51" spans="1:19" x14ac:dyDescent="0.2">
      <c r="A51" s="12"/>
      <c r="B51" s="12"/>
      <c r="C51" s="12"/>
      <c r="D51" s="12"/>
      <c r="E51" s="12"/>
      <c r="F51" s="12"/>
      <c r="G51" s="24"/>
      <c r="H51" s="12"/>
      <c r="I51" s="12"/>
      <c r="J51" s="12"/>
      <c r="K51" s="12"/>
      <c r="L51" s="12"/>
      <c r="M51" s="12"/>
      <c r="N51" s="12"/>
      <c r="O51" s="12"/>
      <c r="P51" s="12"/>
      <c r="Q51" s="12"/>
      <c r="R51" s="12"/>
    </row>
    <row r="52" spans="1:19" ht="16.5" x14ac:dyDescent="0.2">
      <c r="A52" s="85" t="s">
        <v>84</v>
      </c>
    </row>
    <row r="53" spans="1:19" ht="14.25" x14ac:dyDescent="0.2">
      <c r="A53" s="85"/>
    </row>
    <row r="54" spans="1:19" ht="16.5" x14ac:dyDescent="0.2">
      <c r="A54" s="86" t="s">
        <v>86</v>
      </c>
    </row>
    <row r="55" spans="1:19" ht="16.5" x14ac:dyDescent="0.2">
      <c r="A55" s="86" t="s">
        <v>93</v>
      </c>
    </row>
  </sheetData>
  <customSheetViews>
    <customSheetView guid="{FF25DA7E-C5A2-4EB5-B2F8-C4C9908BE40E}" showGridLines="0" hiddenRows="1" hiddenColumns="1">
      <selection activeCell="A10" sqref="A10"/>
      <pageMargins left="0.7" right="0.7" top="0.75" bottom="0.75" header="0.3" footer="0.3"/>
      <pageSetup paperSize="9" orientation="portrait" r:id="rId1"/>
    </customSheetView>
    <customSheetView guid="{0F1BD4D3-419F-431B-AABD-9FC97EEC54A1}" showGridLines="0" hiddenRows="1" hiddenColumns="1" topLeftCell="B1">
      <selection activeCell="B1" sqref="B1"/>
      <pageMargins left="0.7" right="0.7" top="0.75" bottom="0.75" header="0.3" footer="0.3"/>
      <pageSetup paperSize="9" orientation="portrait" r:id="rId2"/>
    </customSheetView>
  </customSheetViews>
  <pageMargins left="0.7" right="0.7" top="0.75" bottom="0.75" header="0.3" footer="0.3"/>
  <pageSetup paperSize="9" scale="41" fitToWidth="0"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V-A-1 (1974-2001)</vt:lpstr>
      <vt:lpstr>V-A-1 (2001-2018)</vt:lpstr>
      <vt:lpstr>'V-A-1 (1974-2001)'!Afdrukbereik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2020-06-15T11:52:07Z</dcterms:created>
  <dcterms:modified xsi:type="dcterms:W3CDTF">2020-06-22T17:57:15Z</dcterms:modified>
</cp:coreProperties>
</file>