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13" documentId="6_{FC5AE9E4-719C-42E0-A7AE-2FED0D5DC810}" xr6:coauthVersionLast="47" xr6:coauthVersionMax="47" xr10:uidLastSave="{B5DF3F47-FF29-4FD3-9543-F87556937C6B}"/>
  <bookViews>
    <workbookView xWindow="-108" yWindow="-108" windowWidth="23256" windowHeight="12456" xr2:uid="{26772EC8-34B8-4130-9CAE-AAD3C5CF3228}"/>
  </bookViews>
  <sheets>
    <sheet name="INAM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22" i="1" s="1"/>
  <c r="F23" i="1" s="1"/>
  <c r="F29" i="1" s="1"/>
  <c r="E50" i="1"/>
  <c r="D50" i="1"/>
  <c r="D22" i="1" s="1"/>
  <c r="D23" i="1" s="1"/>
  <c r="D29" i="1" s="1"/>
  <c r="C50" i="1"/>
  <c r="B50" i="1"/>
  <c r="B22" i="1" s="1"/>
  <c r="B23" i="1" s="1"/>
  <c r="B29" i="1" s="1"/>
  <c r="F46" i="1"/>
  <c r="E46" i="1"/>
  <c r="D46" i="1"/>
  <c r="C46" i="1"/>
  <c r="B46" i="1"/>
  <c r="F44" i="1"/>
  <c r="E44" i="1"/>
  <c r="D44" i="1"/>
  <c r="C44" i="1"/>
  <c r="B44" i="1"/>
  <c r="F34" i="1"/>
  <c r="E34" i="1"/>
  <c r="D34" i="1"/>
  <c r="C34" i="1"/>
  <c r="B34" i="1"/>
  <c r="F25" i="1"/>
  <c r="E25" i="1"/>
  <c r="D25" i="1"/>
  <c r="C25" i="1"/>
  <c r="B25" i="1"/>
  <c r="E22" i="1"/>
  <c r="E23" i="1" s="1"/>
  <c r="E29" i="1" s="1"/>
  <c r="C22" i="1"/>
  <c r="C23" i="1" s="1"/>
  <c r="C29" i="1" s="1"/>
  <c r="F16" i="1"/>
  <c r="E16" i="1"/>
  <c r="D16" i="1"/>
  <c r="C16" i="1"/>
  <c r="B16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<sst xmlns="http://schemas.openxmlformats.org/spreadsheetml/2006/main" count="85" uniqueCount="42">
  <si>
    <t>Titre : Comptes économiques</t>
  </si>
  <si>
    <t xml:space="preserve">Périmètre : Sécurité sociale </t>
  </si>
  <si>
    <t xml:space="preserve">Régime : Soins de santé </t>
  </si>
  <si>
    <t>Branche: Soins de santé - INAMI</t>
  </si>
  <si>
    <t>Période : 2018 - 2022</t>
  </si>
  <si>
    <t xml:space="preserve">Unités : Millions EUR </t>
  </si>
  <si>
    <t xml:space="preserve">Source : SPF Sécurité sociale </t>
  </si>
  <si>
    <t xml:space="preserve">Charges </t>
  </si>
  <si>
    <t xml:space="preserve">Prestations sociales allouées </t>
  </si>
  <si>
    <t xml:space="preserve">Prestations en nature ou en espèces </t>
  </si>
  <si>
    <t xml:space="preserve">Frais de paiement </t>
  </si>
  <si>
    <t xml:space="preserve">- </t>
  </si>
  <si>
    <t xml:space="preserve">Prestations sociales irrécouvrables </t>
  </si>
  <si>
    <t xml:space="preserve">Dépenses courantes de fonctionnement </t>
  </si>
  <si>
    <t xml:space="preserve">Organismes centraux </t>
  </si>
  <si>
    <t xml:space="preserve">Organismes primaires </t>
  </si>
  <si>
    <t xml:space="preserve">Charges financières diverses </t>
  </si>
  <si>
    <t xml:space="preserve">Charges constituant une atténuation 
  de produits autres que financiers </t>
  </si>
  <si>
    <t xml:space="preserve">Transferts divers à des tiers </t>
  </si>
  <si>
    <t xml:space="preserve">Epargne </t>
  </si>
  <si>
    <t xml:space="preserve">Sous-total </t>
  </si>
  <si>
    <t xml:space="preserve">Transferts au sein de la branche </t>
  </si>
  <si>
    <t xml:space="preserve">Transferts externes </t>
  </si>
  <si>
    <t xml:space="preserve">Vers l'ONSS-Gestion globale </t>
  </si>
  <si>
    <t xml:space="preserve">Vers l'INASTI-Gestion globale </t>
  </si>
  <si>
    <t xml:space="preserve">Vers le Fonds des Accidents 
  Médicaux </t>
  </si>
  <si>
    <t xml:space="preserve">Total </t>
  </si>
  <si>
    <t xml:space="preserve">Produits </t>
  </si>
  <si>
    <t xml:space="preserve">Contributions sociales dues </t>
  </si>
  <si>
    <t xml:space="preserve">A charge des travailleurs </t>
  </si>
  <si>
    <t xml:space="preserve">A charge des employeurs </t>
  </si>
  <si>
    <t xml:space="preserve">A charge des bénéficiaires de 
  prestations sociales </t>
  </si>
  <si>
    <t xml:space="preserve">Autres cotisations </t>
  </si>
  <si>
    <t xml:space="preserve">Impôts et taxes affectés à la
  sécurité sociale </t>
  </si>
  <si>
    <t xml:space="preserve">Interventions à fonds perdus 
  des pouvoirs publics </t>
  </si>
  <si>
    <t xml:space="preserve">Revenus de propriétés et
  d'entreprises </t>
  </si>
  <si>
    <t xml:space="preserve">Produits divers en provenance
  de tiers </t>
  </si>
  <si>
    <t xml:space="preserve">Prestations sociales servies 
  indûment à recouvrer </t>
  </si>
  <si>
    <t xml:space="preserve">De l'ONSS-Gestion globale </t>
  </si>
  <si>
    <t xml:space="preserve">De l'INASTI-Gestion globale </t>
  </si>
  <si>
    <t xml:space="preserve">De l'INASTI-Carrières mixtes </t>
  </si>
  <si>
    <t>Mise à jour : Mai 2020 (2018), Février 2021 (2019), Juin 2022 (2020), Mars 2023 (2021), Septembre 2023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</si>
</sst>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"/>
    <numFmt numFmtId="165" formatCode="#,##0.0_];\-\ #,##0.0_];\-\ \ \ \ \ \ \ \ _]"/>
    <numFmt numFmtId="166" formatCode="#,##0.0_];\-\ #,##0.0_];\-\ _]"/>
  </numFmts>
  <fonts count="7" x14ac:knownFonts="1">
    <font>
      <sz val="11"/>
      <color theme="1"/>
      <name val="Calibri"/>
      <family val="2"/>
      <scheme val="minor"/>
    </font>
    <font>
      <b/>
      <sz val="14"/>
      <color rgb="FF333399"/>
      <name val="Century Gothic"/>
      <family val="2"/>
    </font>
    <font>
      <b/>
      <sz val="12"/>
      <color rgb="FF333399"/>
      <name val="Century Gothic"/>
      <family val="2"/>
    </font>
    <font>
      <sz val="10"/>
      <color rgb="FF333399"/>
      <name val="Century Gothic"/>
      <family val="2"/>
    </font>
    <font>
      <b/>
      <sz val="10"/>
      <color rgb="FF333399"/>
      <name val="Century Gothic"/>
      <family val="2"/>
    </font>
    <font>
      <sz val="8"/>
      <color rgb="FF333399"/>
      <name val="Century Gothic"/>
      <family val="2"/>
    </font>
    <font>
      <b/>
      <sz val="8"/>
      <color rgb="FF33339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2" borderId="0" xfId="0" quotePrefix="1" applyNumberFormat="1" applyFont="1" applyFill="1" applyAlignment="1">
      <alignment horizontal="left" vertical="center" indent="1"/>
    </xf>
    <xf numFmtId="165" fontId="2" fillId="0" borderId="0" xfId="0" applyNumberFormat="1" applyFont="1" applyAlignment="1">
      <alignment horizontal="left" indent="1"/>
    </xf>
    <xf numFmtId="165" fontId="3" fillId="0" borderId="1" xfId="0" applyNumberFormat="1" applyFont="1" applyBorder="1" applyAlignment="1">
      <alignment horizontal="center"/>
    </xf>
    <xf numFmtId="165" fontId="4" fillId="0" borderId="0" xfId="0" quotePrefix="1" applyNumberFormat="1" applyFont="1" applyAlignment="1">
      <alignment horizontal="left" wrapText="1" indent="1"/>
    </xf>
    <xf numFmtId="165" fontId="3" fillId="0" borderId="0" xfId="0" quotePrefix="1" applyNumberFormat="1" applyFont="1" applyAlignment="1">
      <alignment horizontal="left" vertical="top" wrapText="1" indent="2"/>
    </xf>
    <xf numFmtId="165" fontId="4" fillId="0" borderId="0" xfId="0" quotePrefix="1" applyNumberFormat="1" applyFont="1" applyAlignment="1">
      <alignment horizontal="left" vertical="center" wrapText="1" indent="1"/>
    </xf>
    <xf numFmtId="165" fontId="4" fillId="0" borderId="0" xfId="0" quotePrefix="1" applyNumberFormat="1" applyFont="1" applyAlignment="1">
      <alignment horizontal="left" indent="1"/>
    </xf>
    <xf numFmtId="165" fontId="3" fillId="0" borderId="0" xfId="0" quotePrefix="1" applyNumberFormat="1" applyFont="1" applyAlignment="1">
      <alignment horizontal="left" vertical="center" wrapText="1" indent="2"/>
    </xf>
    <xf numFmtId="166" fontId="4" fillId="3" borderId="3" xfId="0" quotePrefix="1" applyNumberFormat="1" applyFont="1" applyFill="1" applyBorder="1" applyAlignment="1">
      <alignment horizontal="left" vertical="center" indent="1"/>
    </xf>
    <xf numFmtId="165" fontId="4" fillId="0" borderId="4" xfId="0" quotePrefix="1" applyNumberFormat="1" applyFont="1" applyBorder="1" applyAlignment="1">
      <alignment horizontal="left" vertical="center" wrapText="1" indent="1"/>
    </xf>
    <xf numFmtId="165" fontId="4" fillId="4" borderId="0" xfId="0" quotePrefix="1" applyNumberFormat="1" applyFont="1" applyFill="1" applyAlignment="1">
      <alignment horizontal="left" vertical="center" wrapText="1" indent="1"/>
    </xf>
    <xf numFmtId="165" fontId="4" fillId="4" borderId="0" xfId="0" quotePrefix="1" applyNumberFormat="1" applyFont="1" applyFill="1" applyAlignment="1">
      <alignment horizontal="left" wrapText="1" indent="1"/>
    </xf>
    <xf numFmtId="165" fontId="3" fillId="4" borderId="0" xfId="0" quotePrefix="1" applyNumberFormat="1" applyFont="1" applyFill="1" applyAlignment="1">
      <alignment horizontal="left" vertical="center" wrapText="1" indent="2"/>
    </xf>
    <xf numFmtId="165" fontId="3" fillId="4" borderId="3" xfId="0" quotePrefix="1" applyNumberFormat="1" applyFont="1" applyFill="1" applyBorder="1" applyAlignment="1">
      <alignment horizontal="left" vertical="top" wrapText="1" indent="2"/>
    </xf>
    <xf numFmtId="165" fontId="4" fillId="0" borderId="5" xfId="0" quotePrefix="1" applyNumberFormat="1" applyFont="1" applyBorder="1" applyAlignment="1">
      <alignment horizontal="left" vertical="center" wrapText="1" indent="1"/>
    </xf>
    <xf numFmtId="165" fontId="5" fillId="0" borderId="0" xfId="0" applyNumberFormat="1" applyFont="1" applyAlignment="1">
      <alignment horizontal="left" wrapText="1" indent="1"/>
    </xf>
    <xf numFmtId="165" fontId="5" fillId="0" borderId="1" xfId="0" applyNumberFormat="1" applyFont="1" applyBorder="1" applyAlignment="1">
      <alignment horizontal="left" wrapText="1" indent="1"/>
    </xf>
    <xf numFmtId="166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66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6" fontId="4" fillId="3" borderId="3" xfId="0" quotePrefix="1" applyNumberFormat="1" applyFont="1" applyFill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166" fontId="4" fillId="4" borderId="0" xfId="0" applyNumberFormat="1" applyFont="1" applyFill="1" applyAlignment="1">
      <alignment horizontal="right"/>
    </xf>
    <xf numFmtId="0" fontId="0" fillId="4" borderId="0" xfId="0" applyFill="1"/>
    <xf numFmtId="166" fontId="3" fillId="0" borderId="3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center"/>
    </xf>
    <xf numFmtId="165" fontId="6" fillId="0" borderId="0" xfId="0" applyNumberFormat="1" applyFont="1"/>
    <xf numFmtId="165" fontId="4" fillId="0" borderId="3" xfId="0" quotePrefix="1" applyNumberFormat="1" applyFont="1" applyBorder="1" applyAlignment="1">
      <alignment horizontal="left" vertical="center" wrapText="1" indent="1"/>
    </xf>
    <xf numFmtId="165" fontId="3" fillId="4" borderId="3" xfId="0" quotePrefix="1" applyNumberFormat="1" applyFont="1" applyFill="1" applyBorder="1" applyAlignment="1">
      <alignment horizontal="left" vertical="center" wrapText="1" indent="2"/>
    </xf>
    <xf numFmtId="165" fontId="5" fillId="0" borderId="0" xfId="0" applyNumberFormat="1" applyFont="1"/>
    <xf numFmtId="165" fontId="5" fillId="0" borderId="0" xfId="0" quotePrefix="1" applyNumberFormat="1" applyFont="1"/>
    <xf numFmtId="166" fontId="4" fillId="0" borderId="3" xfId="0" applyNumberFormat="1" applyFont="1" applyBorder="1" applyAlignment="1">
      <alignment horizontal="right" vertical="center"/>
    </xf>
    <xf numFmtId="0" fontId="0" fillId="0" borderId="1" xfId="0" applyBorder="1"/>
    <xf numFmtId="164" fontId="3" fillId="2" borderId="0" xfId="0" quotePrefix="1" applyNumberFormat="1" applyFont="1" applyFill="1" applyAlignment="1">
      <alignment horizontal="left" vertical="center" indent="1"/>
    </xf>
    <xf numFmtId="1" fontId="4" fillId="0" borderId="0" xfId="0" quotePrefix="1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5" fontId="4" fillId="0" borderId="6" xfId="0" quotePrefix="1" applyNumberFormat="1" applyFont="1" applyBorder="1" applyAlignment="1">
      <alignment horizontal="left" vertical="center" wrapText="1" indent="1"/>
    </xf>
    <xf numFmtId="165" fontId="4" fillId="0" borderId="3" xfId="0" quotePrefix="1" applyNumberFormat="1" applyFont="1" applyBorder="1" applyAlignment="1">
      <alignment horizontal="left" vertical="center" wrapText="1" indent="1"/>
    </xf>
    <xf numFmtId="1" fontId="4" fillId="0" borderId="2" xfId="0" quotePrefix="1" applyNumberFormat="1" applyFont="1" applyBorder="1" applyAlignment="1">
      <alignment horizontal="center" vertical="center"/>
    </xf>
    <xf numFmtId="165" fontId="4" fillId="0" borderId="0" xfId="0" quotePrefix="1" applyNumberFormat="1" applyFont="1" applyAlignment="1">
      <alignment horizontal="left" vertical="center" wrapText="1" inden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9E1A-2523-4DA5-AC06-FFB4E8C06C26}">
  <sheetPr codeName="Sheet1"/>
  <dimension ref="A1:G52"/>
  <sheetViews>
    <sheetView showGridLines="0" tabSelected="1" zoomScaleNormal="100" workbookViewId="0"/>
  </sheetViews>
  <sheetFormatPr defaultRowHeight="14.4" x14ac:dyDescent="0.3"/>
  <cols>
    <col min="1" max="1" width="37.77734375" customWidth="1"/>
    <col min="2" max="6" width="11.77734375" customWidth="1"/>
  </cols>
  <sheetData>
    <row r="1" spans="1:7" ht="17.399999999999999" x14ac:dyDescent="0.3">
      <c r="A1" s="1" t="s">
        <v>0</v>
      </c>
      <c r="B1" s="2"/>
      <c r="C1" s="2"/>
      <c r="D1" s="2"/>
      <c r="E1" s="2"/>
      <c r="F1" s="2"/>
    </row>
    <row r="2" spans="1:7" ht="15.6" x14ac:dyDescent="0.3">
      <c r="A2" s="38" t="s">
        <v>1</v>
      </c>
      <c r="B2" s="2"/>
      <c r="C2" s="2"/>
      <c r="D2" s="2"/>
      <c r="E2" s="2"/>
      <c r="F2" s="2"/>
    </row>
    <row r="3" spans="1:7" ht="15.6" x14ac:dyDescent="0.3">
      <c r="A3" s="38" t="s">
        <v>2</v>
      </c>
      <c r="B3" s="2"/>
      <c r="C3" s="2"/>
      <c r="D3" s="2"/>
      <c r="E3" s="2"/>
      <c r="F3" s="2"/>
    </row>
    <row r="4" spans="1:7" ht="15.6" x14ac:dyDescent="0.3">
      <c r="A4" s="38" t="s">
        <v>3</v>
      </c>
      <c r="B4" s="2"/>
      <c r="C4" s="2"/>
      <c r="D4" s="2"/>
      <c r="E4" s="2"/>
      <c r="F4" s="2"/>
    </row>
    <row r="5" spans="1:7" ht="15.6" x14ac:dyDescent="0.3">
      <c r="A5" s="38" t="s">
        <v>4</v>
      </c>
      <c r="B5" s="2"/>
      <c r="C5" s="2"/>
      <c r="D5" s="2"/>
      <c r="E5" s="2"/>
      <c r="F5" s="2"/>
    </row>
    <row r="6" spans="1:7" ht="15.6" x14ac:dyDescent="0.3">
      <c r="A6" s="38" t="s">
        <v>41</v>
      </c>
      <c r="B6" s="2"/>
      <c r="C6" s="2"/>
      <c r="D6" s="2"/>
      <c r="E6" s="2"/>
      <c r="F6" s="2"/>
    </row>
    <row r="7" spans="1:7" ht="15.6" x14ac:dyDescent="0.3">
      <c r="A7" s="38" t="s">
        <v>5</v>
      </c>
      <c r="B7" s="2"/>
      <c r="C7" s="2"/>
      <c r="D7" s="2"/>
      <c r="E7" s="2"/>
      <c r="F7" s="2"/>
    </row>
    <row r="8" spans="1:7" ht="15.6" x14ac:dyDescent="0.3">
      <c r="A8" s="38" t="s">
        <v>6</v>
      </c>
      <c r="B8" s="2"/>
      <c r="C8" s="2"/>
      <c r="D8" s="2"/>
      <c r="E8" s="2"/>
      <c r="F8" s="2"/>
    </row>
    <row r="9" spans="1:7" ht="15" thickBot="1" x14ac:dyDescent="0.35">
      <c r="A9" s="37"/>
      <c r="B9" s="3"/>
      <c r="C9" s="3"/>
      <c r="D9" s="3"/>
      <c r="E9" s="3"/>
      <c r="F9" s="3"/>
    </row>
    <row r="10" spans="1:7" x14ac:dyDescent="0.3">
      <c r="A10" s="41" t="s">
        <v>7</v>
      </c>
      <c r="B10" s="43">
        <v>2018</v>
      </c>
      <c r="C10" s="43">
        <v>2019</v>
      </c>
      <c r="D10" s="43">
        <v>2020</v>
      </c>
      <c r="E10" s="43">
        <v>2021</v>
      </c>
      <c r="F10" s="43">
        <v>2022</v>
      </c>
    </row>
    <row r="11" spans="1:7" x14ac:dyDescent="0.3">
      <c r="A11" s="42"/>
      <c r="B11" s="40"/>
      <c r="C11" s="40"/>
      <c r="D11" s="40"/>
      <c r="E11" s="40"/>
      <c r="F11" s="40"/>
    </row>
    <row r="12" spans="1:7" x14ac:dyDescent="0.3">
      <c r="A12" s="4" t="s">
        <v>8</v>
      </c>
      <c r="B12" s="18">
        <f>SUM(B13:B14)</f>
        <v>27748.3</v>
      </c>
      <c r="C12" s="18">
        <f t="shared" ref="C12:F12" si="0">SUM(C13:C14)</f>
        <v>29185.4</v>
      </c>
      <c r="D12" s="18">
        <f t="shared" si="0"/>
        <v>31393.1</v>
      </c>
      <c r="E12" s="18">
        <f t="shared" si="0"/>
        <v>33676.400000000001</v>
      </c>
      <c r="F12" s="18">
        <f t="shared" si="0"/>
        <v>34503.1</v>
      </c>
    </row>
    <row r="13" spans="1:7" ht="16.95" customHeight="1" x14ac:dyDescent="0.3">
      <c r="A13" s="5" t="s">
        <v>9</v>
      </c>
      <c r="B13" s="19">
        <v>27748.3</v>
      </c>
      <c r="C13" s="19">
        <v>29185.4</v>
      </c>
      <c r="D13" s="19">
        <v>31393.1</v>
      </c>
      <c r="E13" s="19">
        <v>33676.400000000001</v>
      </c>
      <c r="F13" s="19">
        <v>34503.1</v>
      </c>
    </row>
    <row r="14" spans="1:7" ht="18" customHeight="1" x14ac:dyDescent="0.3">
      <c r="A14" s="5" t="s">
        <v>10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20"/>
    </row>
    <row r="15" spans="1:7" ht="20.55" customHeight="1" x14ac:dyDescent="0.3">
      <c r="A15" s="6" t="s">
        <v>12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2"/>
    </row>
    <row r="16" spans="1:7" x14ac:dyDescent="0.3">
      <c r="A16" s="7" t="s">
        <v>13</v>
      </c>
      <c r="B16" s="18">
        <f>SUM(B17:B18)</f>
        <v>923.6</v>
      </c>
      <c r="C16" s="18">
        <f t="shared" ref="C16:F16" si="1">SUM(C17:C18)</f>
        <v>917.8</v>
      </c>
      <c r="D16" s="18">
        <f t="shared" si="1"/>
        <v>944</v>
      </c>
      <c r="E16" s="18">
        <f t="shared" si="1"/>
        <v>978.2</v>
      </c>
      <c r="F16" s="18">
        <f t="shared" si="1"/>
        <v>984.6</v>
      </c>
    </row>
    <row r="17" spans="1:7" x14ac:dyDescent="0.3">
      <c r="A17" s="8" t="s">
        <v>14</v>
      </c>
      <c r="B17" s="19">
        <v>99.4</v>
      </c>
      <c r="C17" s="19">
        <v>104.8</v>
      </c>
      <c r="D17" s="19">
        <v>109</v>
      </c>
      <c r="E17" s="19">
        <v>113.5</v>
      </c>
      <c r="F17" s="19">
        <v>107.2</v>
      </c>
      <c r="G17" s="22"/>
    </row>
    <row r="18" spans="1:7" ht="18" customHeight="1" x14ac:dyDescent="0.3">
      <c r="A18" s="5" t="s">
        <v>15</v>
      </c>
      <c r="B18" s="19">
        <v>824.2</v>
      </c>
      <c r="C18" s="19">
        <v>813</v>
      </c>
      <c r="D18" s="19">
        <v>835</v>
      </c>
      <c r="E18" s="19">
        <v>864.7</v>
      </c>
      <c r="F18" s="19">
        <v>877.4</v>
      </c>
      <c r="G18" s="20"/>
    </row>
    <row r="19" spans="1:7" ht="21" customHeight="1" x14ac:dyDescent="0.3">
      <c r="A19" s="6" t="s">
        <v>16</v>
      </c>
      <c r="B19" s="21" t="s">
        <v>11</v>
      </c>
      <c r="C19" s="21" t="s">
        <v>11</v>
      </c>
      <c r="D19" s="21" t="s">
        <v>11</v>
      </c>
      <c r="E19" s="21" t="s">
        <v>11</v>
      </c>
      <c r="F19" s="21" t="s">
        <v>11</v>
      </c>
      <c r="G19" s="22"/>
    </row>
    <row r="20" spans="1:7" ht="33.6" customHeight="1" x14ac:dyDescent="0.3">
      <c r="A20" s="6" t="s">
        <v>17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2"/>
    </row>
    <row r="21" spans="1:7" x14ac:dyDescent="0.3">
      <c r="A21" s="6" t="s">
        <v>18</v>
      </c>
      <c r="B21" s="21">
        <v>633.20000000000005</v>
      </c>
      <c r="C21" s="21">
        <v>669.2</v>
      </c>
      <c r="D21" s="21">
        <v>743</v>
      </c>
      <c r="E21" s="21">
        <v>850.1</v>
      </c>
      <c r="F21" s="21">
        <v>787.3</v>
      </c>
      <c r="G21" s="22"/>
    </row>
    <row r="22" spans="1:7" x14ac:dyDescent="0.3">
      <c r="A22" s="9" t="s">
        <v>19</v>
      </c>
      <c r="B22" s="23">
        <f>-SUM(-B50,B12,B15,B16,B19,B20,B21,B24,B25)</f>
        <v>204.99999999999994</v>
      </c>
      <c r="C22" s="23">
        <f>-SUM(-C50,C12,C15,C16,C19,C20,C21,C24,C25)</f>
        <v>143.09999999999636</v>
      </c>
      <c r="D22" s="23">
        <f>-SUM(-D50,D12,D15,D16,D19,D20,D21,D24,D25)</f>
        <v>645.5000000000058</v>
      </c>
      <c r="E22" s="23">
        <f>-SUM(-E50,E12,E15,E16,E19,E20,E21,E24,E25)</f>
        <v>-246.70000000000297</v>
      </c>
      <c r="F22" s="23">
        <f>-SUM(-F50,F12,F15,F16,F19,F20,F21,F24,F25)</f>
        <v>1386.0000000000045</v>
      </c>
      <c r="G22" s="22"/>
    </row>
    <row r="23" spans="1:7" x14ac:dyDescent="0.3">
      <c r="A23" s="10" t="s">
        <v>20</v>
      </c>
      <c r="B23" s="24">
        <f t="shared" ref="B23:E23" si="2">SUM(B22,B21,B20,B19,B16,B15,B12)</f>
        <v>29510.1</v>
      </c>
      <c r="C23" s="24">
        <f t="shared" si="2"/>
        <v>30915.499999999996</v>
      </c>
      <c r="D23" s="24">
        <f>SUM(D22,D21,D20,D19,D16,D15,D12)</f>
        <v>33725.600000000006</v>
      </c>
      <c r="E23" s="24">
        <f t="shared" si="2"/>
        <v>35258</v>
      </c>
      <c r="F23" s="24">
        <f>SUM(F22,F21,F20,F19,F16,F15,F12)</f>
        <v>37661</v>
      </c>
      <c r="G23" s="22"/>
    </row>
    <row r="24" spans="1:7" ht="19.95" customHeight="1" x14ac:dyDescent="0.3">
      <c r="A24" s="11" t="s">
        <v>21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6"/>
    </row>
    <row r="25" spans="1:7" x14ac:dyDescent="0.3">
      <c r="A25" s="12" t="s">
        <v>22</v>
      </c>
      <c r="B25" s="27">
        <f>SUM(B26:B28)</f>
        <v>10.700000000000001</v>
      </c>
      <c r="C25" s="27">
        <f t="shared" ref="C25:F25" si="3">SUM(C26:C28)</f>
        <v>16.400000000000002</v>
      </c>
      <c r="D25" s="27">
        <f t="shared" si="3"/>
        <v>21.6</v>
      </c>
      <c r="E25" s="27">
        <f t="shared" si="3"/>
        <v>25.6</v>
      </c>
      <c r="F25" s="27">
        <f t="shared" si="3"/>
        <v>26.3</v>
      </c>
      <c r="G25" s="28"/>
    </row>
    <row r="26" spans="1:7" x14ac:dyDescent="0.3">
      <c r="A26" s="13" t="s">
        <v>23</v>
      </c>
      <c r="B26" s="19">
        <v>0.3</v>
      </c>
      <c r="C26" s="19">
        <v>1.4</v>
      </c>
      <c r="D26" s="19">
        <v>0</v>
      </c>
      <c r="E26" s="19">
        <v>0</v>
      </c>
      <c r="F26" s="19">
        <v>0</v>
      </c>
      <c r="G26" s="26"/>
    </row>
    <row r="27" spans="1:7" x14ac:dyDescent="0.3">
      <c r="A27" s="13" t="s">
        <v>24</v>
      </c>
      <c r="B27" s="19">
        <v>0</v>
      </c>
      <c r="C27" s="19">
        <v>0.2</v>
      </c>
      <c r="D27" s="19">
        <v>0</v>
      </c>
      <c r="E27" s="19">
        <v>0</v>
      </c>
      <c r="F27" s="19">
        <v>0</v>
      </c>
      <c r="G27" s="26"/>
    </row>
    <row r="28" spans="1:7" ht="26.4" x14ac:dyDescent="0.3">
      <c r="A28" s="14" t="s">
        <v>25</v>
      </c>
      <c r="B28" s="29">
        <v>10.4</v>
      </c>
      <c r="C28" s="29">
        <v>14.8</v>
      </c>
      <c r="D28" s="29">
        <v>21.6</v>
      </c>
      <c r="E28" s="29">
        <v>25.6</v>
      </c>
      <c r="F28" s="29">
        <v>26.3</v>
      </c>
      <c r="G28" s="26"/>
    </row>
    <row r="29" spans="1:7" ht="15" thickBot="1" x14ac:dyDescent="0.35">
      <c r="A29" s="15" t="s">
        <v>26</v>
      </c>
      <c r="B29" s="30">
        <f>B23+B25+B24</f>
        <v>29520.799999999999</v>
      </c>
      <c r="C29" s="30">
        <f>C23+C25+C24</f>
        <v>30931.899999999998</v>
      </c>
      <c r="D29" s="30">
        <f>D23+D25+D24</f>
        <v>33747.200000000004</v>
      </c>
      <c r="E29" s="30">
        <f>E23+E25+E24</f>
        <v>35283.599999999999</v>
      </c>
      <c r="F29" s="30">
        <f>F23+F25+F24</f>
        <v>37687.300000000003</v>
      </c>
      <c r="G29" s="22"/>
    </row>
    <row r="30" spans="1:7" x14ac:dyDescent="0.3">
      <c r="A30" s="16"/>
      <c r="B30" s="31"/>
      <c r="C30" s="31"/>
      <c r="D30" s="31"/>
      <c r="E30" s="31"/>
      <c r="F30" s="31"/>
    </row>
    <row r="31" spans="1:7" ht="15" thickBot="1" x14ac:dyDescent="0.35">
      <c r="A31" s="17"/>
      <c r="B31" s="3"/>
      <c r="C31" s="3"/>
      <c r="D31" s="3"/>
      <c r="E31" s="3"/>
      <c r="F31" s="3"/>
    </row>
    <row r="32" spans="1:7" x14ac:dyDescent="0.3">
      <c r="A32" s="44" t="s">
        <v>27</v>
      </c>
      <c r="B32" s="39">
        <v>2018</v>
      </c>
      <c r="C32" s="39">
        <v>2019</v>
      </c>
      <c r="D32" s="39">
        <v>2020</v>
      </c>
      <c r="E32" s="39">
        <v>2021</v>
      </c>
      <c r="F32" s="39">
        <v>2022</v>
      </c>
    </row>
    <row r="33" spans="1:7" x14ac:dyDescent="0.3">
      <c r="A33" s="42"/>
      <c r="B33" s="40"/>
      <c r="C33" s="40"/>
      <c r="D33" s="40"/>
      <c r="E33" s="40"/>
      <c r="F33" s="40"/>
    </row>
    <row r="34" spans="1:7" x14ac:dyDescent="0.3">
      <c r="A34" s="4" t="s">
        <v>28</v>
      </c>
      <c r="B34" s="21">
        <f>SUM(B35:B38)</f>
        <v>2451.6999999999998</v>
      </c>
      <c r="C34" s="21">
        <f t="shared" ref="C34:F34" si="4">SUM(C35:C38)</f>
        <v>2677.2</v>
      </c>
      <c r="D34" s="21">
        <f t="shared" si="4"/>
        <v>2711.5</v>
      </c>
      <c r="E34" s="21">
        <f t="shared" si="4"/>
        <v>2701.5</v>
      </c>
      <c r="F34" s="21">
        <f t="shared" si="4"/>
        <v>2829.6000000000004</v>
      </c>
    </row>
    <row r="35" spans="1:7" x14ac:dyDescent="0.3">
      <c r="A35" s="8" t="s">
        <v>29</v>
      </c>
      <c r="B35" s="19" t="s">
        <v>11</v>
      </c>
      <c r="C35" s="19" t="s">
        <v>11</v>
      </c>
      <c r="D35" s="19" t="s">
        <v>11</v>
      </c>
      <c r="E35" s="19" t="s">
        <v>11</v>
      </c>
      <c r="F35" s="19" t="s">
        <v>11</v>
      </c>
      <c r="G35" s="22"/>
    </row>
    <row r="36" spans="1:7" x14ac:dyDescent="0.3">
      <c r="A36" s="8" t="s">
        <v>30</v>
      </c>
      <c r="B36" s="19" t="s">
        <v>11</v>
      </c>
      <c r="C36" s="19" t="s">
        <v>11</v>
      </c>
      <c r="D36" s="19" t="s">
        <v>11</v>
      </c>
      <c r="E36" s="19" t="s">
        <v>11</v>
      </c>
      <c r="F36" s="19" t="s">
        <v>11</v>
      </c>
      <c r="G36" s="22"/>
    </row>
    <row r="37" spans="1:7" ht="26.4" x14ac:dyDescent="0.3">
      <c r="A37" s="8" t="s">
        <v>31</v>
      </c>
      <c r="B37" s="19">
        <v>1273</v>
      </c>
      <c r="C37" s="19">
        <v>1358.8</v>
      </c>
      <c r="D37" s="19">
        <v>1466.8</v>
      </c>
      <c r="E37" s="19">
        <v>1337.5</v>
      </c>
      <c r="F37" s="19">
        <v>1523.9</v>
      </c>
      <c r="G37" s="22"/>
    </row>
    <row r="38" spans="1:7" ht="16.95" customHeight="1" x14ac:dyDescent="0.3">
      <c r="A38" s="5" t="s">
        <v>32</v>
      </c>
      <c r="B38" s="19">
        <v>1178.7</v>
      </c>
      <c r="C38" s="19">
        <v>1318.4</v>
      </c>
      <c r="D38" s="19">
        <v>1244.7</v>
      </c>
      <c r="E38" s="19">
        <v>1364</v>
      </c>
      <c r="F38" s="19">
        <v>1305.7</v>
      </c>
      <c r="G38" s="20"/>
    </row>
    <row r="39" spans="1:7" ht="34.200000000000003" customHeight="1" x14ac:dyDescent="0.3">
      <c r="A39" s="6" t="s">
        <v>33</v>
      </c>
      <c r="B39" s="21">
        <v>9.6</v>
      </c>
      <c r="C39" s="21">
        <v>9.3000000000000007</v>
      </c>
      <c r="D39" s="21">
        <v>9.6</v>
      </c>
      <c r="E39" s="21">
        <v>11.4</v>
      </c>
      <c r="F39" s="21">
        <v>10.4</v>
      </c>
      <c r="G39" s="22"/>
    </row>
    <row r="40" spans="1:7" ht="31.2" customHeight="1" x14ac:dyDescent="0.3">
      <c r="A40" s="6" t="s">
        <v>34</v>
      </c>
      <c r="B40" s="21">
        <v>2.4</v>
      </c>
      <c r="C40" s="21">
        <v>3</v>
      </c>
      <c r="D40" s="21">
        <v>1515.5</v>
      </c>
      <c r="E40" s="21">
        <v>1742.7</v>
      </c>
      <c r="F40" s="21">
        <v>1563.9</v>
      </c>
      <c r="G40" s="22"/>
    </row>
    <row r="41" spans="1:7" ht="33" customHeight="1" x14ac:dyDescent="0.3">
      <c r="A41" s="6" t="s">
        <v>35</v>
      </c>
      <c r="B41" s="21">
        <v>2</v>
      </c>
      <c r="C41" s="21">
        <v>2.7</v>
      </c>
      <c r="D41" s="21">
        <v>1.7</v>
      </c>
      <c r="E41" s="21">
        <v>1.6</v>
      </c>
      <c r="F41" s="21">
        <v>1.4</v>
      </c>
      <c r="G41" s="22"/>
    </row>
    <row r="42" spans="1:7" ht="33" customHeight="1" x14ac:dyDescent="0.3">
      <c r="A42" s="6" t="s">
        <v>36</v>
      </c>
      <c r="B42" s="21">
        <v>778</v>
      </c>
      <c r="C42" s="21">
        <v>1046.0999999999999</v>
      </c>
      <c r="D42" s="21">
        <v>1203.8</v>
      </c>
      <c r="E42" s="21">
        <v>1318.1</v>
      </c>
      <c r="F42" s="21">
        <v>1834.7</v>
      </c>
      <c r="G42" s="22"/>
    </row>
    <row r="43" spans="1:7" ht="25.2" x14ac:dyDescent="0.3">
      <c r="A43" s="32" t="s">
        <v>37</v>
      </c>
      <c r="B43" s="36" t="s">
        <v>11</v>
      </c>
      <c r="C43" s="36" t="s">
        <v>11</v>
      </c>
      <c r="D43" s="36" t="s">
        <v>11</v>
      </c>
      <c r="E43" s="36" t="s">
        <v>11</v>
      </c>
      <c r="F43" s="36" t="s">
        <v>11</v>
      </c>
      <c r="G43" s="22"/>
    </row>
    <row r="44" spans="1:7" x14ac:dyDescent="0.3">
      <c r="A44" s="10" t="s">
        <v>20</v>
      </c>
      <c r="B44" s="24">
        <f t="shared" ref="B44:F44" si="5">SUM(B34,B39,B40,B41,B42,B43)</f>
        <v>3243.7</v>
      </c>
      <c r="C44" s="24">
        <f t="shared" si="5"/>
        <v>3738.2999999999997</v>
      </c>
      <c r="D44" s="24">
        <f t="shared" si="5"/>
        <v>5442.1</v>
      </c>
      <c r="E44" s="24">
        <f t="shared" si="5"/>
        <v>5775.3000000000011</v>
      </c>
      <c r="F44" s="24">
        <f t="shared" si="5"/>
        <v>6240</v>
      </c>
      <c r="G44" s="22"/>
    </row>
    <row r="45" spans="1:7" ht="20.55" customHeight="1" x14ac:dyDescent="0.3">
      <c r="A45" s="11" t="s">
        <v>21</v>
      </c>
      <c r="B45" s="25" t="s">
        <v>11</v>
      </c>
      <c r="C45" s="25" t="s">
        <v>11</v>
      </c>
      <c r="D45" s="25" t="s">
        <v>11</v>
      </c>
      <c r="E45" s="25" t="s">
        <v>11</v>
      </c>
      <c r="F45" s="25" t="s">
        <v>11</v>
      </c>
      <c r="G45" s="26"/>
    </row>
    <row r="46" spans="1:7" x14ac:dyDescent="0.3">
      <c r="A46" s="12" t="s">
        <v>22</v>
      </c>
      <c r="B46" s="27">
        <f>SUM(B47:B49)</f>
        <v>26277.1</v>
      </c>
      <c r="C46" s="27">
        <f t="shared" ref="C46:F46" si="6">SUM(C47:C49)</f>
        <v>27193.599999999999</v>
      </c>
      <c r="D46" s="27">
        <f t="shared" si="6"/>
        <v>28305.100000000002</v>
      </c>
      <c r="E46" s="27">
        <f t="shared" si="6"/>
        <v>29508.3</v>
      </c>
      <c r="F46" s="27">
        <f t="shared" si="6"/>
        <v>31447.3</v>
      </c>
      <c r="G46" s="28"/>
    </row>
    <row r="47" spans="1:7" x14ac:dyDescent="0.3">
      <c r="A47" s="13" t="s">
        <v>38</v>
      </c>
      <c r="B47" s="19">
        <v>23757.5</v>
      </c>
      <c r="C47" s="19">
        <v>24590.6</v>
      </c>
      <c r="D47" s="19">
        <v>25595.4</v>
      </c>
      <c r="E47" s="19">
        <v>26683.3</v>
      </c>
      <c r="F47" s="19">
        <v>28350.6</v>
      </c>
      <c r="G47" s="26"/>
    </row>
    <row r="48" spans="1:7" x14ac:dyDescent="0.3">
      <c r="A48" s="13" t="s">
        <v>39</v>
      </c>
      <c r="B48" s="19">
        <v>2371.3000000000002</v>
      </c>
      <c r="C48" s="19">
        <v>2448.8000000000002</v>
      </c>
      <c r="D48" s="19">
        <v>2549.1999999999998</v>
      </c>
      <c r="E48" s="19">
        <v>2657.9</v>
      </c>
      <c r="F48" s="19">
        <v>2921.9</v>
      </c>
      <c r="G48" s="26"/>
    </row>
    <row r="49" spans="1:7" x14ac:dyDescent="0.3">
      <c r="A49" s="33" t="s">
        <v>40</v>
      </c>
      <c r="B49" s="29">
        <v>148.30000000000001</v>
      </c>
      <c r="C49" s="29">
        <v>154.19999999999999</v>
      </c>
      <c r="D49" s="29">
        <v>160.5</v>
      </c>
      <c r="E49" s="29">
        <v>167.1</v>
      </c>
      <c r="F49" s="29">
        <v>174.8</v>
      </c>
      <c r="G49" s="26"/>
    </row>
    <row r="50" spans="1:7" ht="15" thickBot="1" x14ac:dyDescent="0.35">
      <c r="A50" s="15" t="s">
        <v>26</v>
      </c>
      <c r="B50" s="30">
        <f t="shared" ref="B50:F50" si="7">SUM(B46,B45,B44)</f>
        <v>29520.799999999999</v>
      </c>
      <c r="C50" s="30">
        <f t="shared" si="7"/>
        <v>30931.899999999998</v>
      </c>
      <c r="D50" s="30">
        <f t="shared" si="7"/>
        <v>33747.200000000004</v>
      </c>
      <c r="E50" s="30">
        <f t="shared" si="7"/>
        <v>35283.599999999999</v>
      </c>
      <c r="F50" s="30">
        <f t="shared" si="7"/>
        <v>37687.300000000003</v>
      </c>
      <c r="G50" s="22"/>
    </row>
    <row r="51" spans="1:7" x14ac:dyDescent="0.3">
      <c r="A51" s="34"/>
      <c r="B51" s="34"/>
      <c r="C51" s="34"/>
      <c r="D51" s="34"/>
      <c r="E51" s="34"/>
      <c r="F51" s="34"/>
    </row>
    <row r="52" spans="1:7" x14ac:dyDescent="0.3">
      <c r="A52" s="35"/>
      <c r="B52" s="34"/>
      <c r="C52" s="34"/>
      <c r="D52" s="34"/>
      <c r="E52" s="34"/>
      <c r="F52" s="34"/>
    </row>
  </sheetData>
  <mergeCells count="12">
    <mergeCell ref="F32:F33"/>
    <mergeCell ref="A10:A11"/>
    <mergeCell ref="B10:B11"/>
    <mergeCell ref="C10:C11"/>
    <mergeCell ref="D10:D11"/>
    <mergeCell ref="E10:E11"/>
    <mergeCell ref="F10:F11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B92049C6-51EF-4E34-8178-0A25F49D22B7}"/>
</file>

<file path=customXml/itemProps2.xml><?xml version="1.0" encoding="utf-8"?>
<ds:datastoreItem xmlns:ds="http://schemas.openxmlformats.org/officeDocument/2006/customXml" ds:itemID="{FBF383CE-F996-4248-8872-7F90C6843B81}"/>
</file>

<file path=customXml/itemProps3.xml><?xml version="1.0" encoding="utf-8"?>
<ds:datastoreItem xmlns:ds="http://schemas.openxmlformats.org/officeDocument/2006/customXml" ds:itemID="{F1DD9C9F-B12B-4C3F-A36D-632A53A78B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INAMI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2023-11-29T08:46:17Z</dcterms:created>
  <dcterms:modified xsi:type="dcterms:W3CDTF">2023-11-29T08:46:20Z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