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 defaultThemeVersion="124226"/>
  <xr:revisionPtr revIDLastSave="0" documentId="13_ncr:1_{15C99CA1-8B99-42FD-A949-60E6C9C177DE}" xr6:coauthVersionLast="44" xr6:coauthVersionMax="44" xr10:uidLastSave="{00000000-0000-0000-0000-000000000000}"/>
  <bookViews>
    <workbookView xWindow="20370" yWindow="-120" windowWidth="29040" windowHeight="15840" activeTab="2" xr2:uid="{00000000-000D-0000-FFFF-FFFF00000000}"/>
  </bookViews>
  <sheets>
    <sheet name="II-C-13 (1975-1981)" sheetId="42" r:id="rId1"/>
    <sheet name="II-C-13 (1982-2000)" sheetId="43" r:id="rId2"/>
    <sheet name="II-C-13 (1999-2018)" sheetId="41" r:id="rId3"/>
  </sheets>
  <definedNames>
    <definedName name="EssfHasNonUnique">FALSE</definedName>
    <definedName name="Z_26359492_7790_46F6_94D3_E0D2AC6AADF5_.wvu.Cols" localSheetId="0" hidden="1">'II-C-13 (1975-1981)'!#REF!</definedName>
    <definedName name="Z_26359492_7790_46F6_94D3_E0D2AC6AADF5_.wvu.Cols" localSheetId="1" hidden="1">'II-C-13 (1982-2000)'!#REF!</definedName>
    <definedName name="Z_26359492_7790_46F6_94D3_E0D2AC6AADF5_.wvu.Cols" localSheetId="2" hidden="1">'II-C-13 (1999-2018)'!#REF!</definedName>
    <definedName name="Z_26359492_7790_46F6_94D3_E0D2AC6AADF5_.wvu.Rows" localSheetId="0" hidden="1">'II-C-13 (1975-1981)'!#REF!</definedName>
    <definedName name="Z_26359492_7790_46F6_94D3_E0D2AC6AADF5_.wvu.Rows" localSheetId="1" hidden="1">'II-C-13 (1982-2000)'!#REF!</definedName>
    <definedName name="Z_26359492_7790_46F6_94D3_E0D2AC6AADF5_.wvu.Rows" localSheetId="2" hidden="1">'II-C-13 (1999-2018)'!#REF!</definedName>
    <definedName name="Z_6D1FCA38_2285_449C_BA2B_922ECB79197A_.wvu.Cols" localSheetId="0" hidden="1">'II-C-13 (1975-1981)'!$A:$A</definedName>
    <definedName name="Z_6D1FCA38_2285_449C_BA2B_922ECB79197A_.wvu.Cols" localSheetId="1" hidden="1">'II-C-13 (1982-2000)'!$A:$A</definedName>
    <definedName name="Z_6D1FCA38_2285_449C_BA2B_922ECB79197A_.wvu.Cols" localSheetId="2" hidden="1">'II-C-13 (1999-2018)'!$A:$A</definedName>
    <definedName name="Z_6D1FCA38_2285_449C_BA2B_922ECB79197A_.wvu.Rows" localSheetId="0" hidden="1">'II-C-13 (1975-1981)'!#REF!</definedName>
    <definedName name="Z_6D1FCA38_2285_449C_BA2B_922ECB79197A_.wvu.Rows" localSheetId="1" hidden="1">'II-C-13 (1982-2000)'!#REF!</definedName>
    <definedName name="Z_6D1FCA38_2285_449C_BA2B_922ECB79197A_.wvu.Rows" localSheetId="2" hidden="1">'II-C-13 (1999-2018)'!#REF!</definedName>
  </definedNames>
  <calcPr calcId="191029"/>
  <customWorkbookViews>
    <customWorkbookView name="FR" guid="{6D1FCA38-2285-449C-BA2B-922ECB79197A}" maximized="1" xWindow="-9" yWindow="-9" windowWidth="1938" windowHeight="1048" activeSheetId="42"/>
    <customWorkbookView name="NL" guid="{26359492-7790-46F6-94D3-E0D2AC6AADF5}" maximized="1" xWindow="-9" yWindow="-9" windowWidth="1938" windowHeight="1048" activeSheetId="4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5" i="41" l="1"/>
  <c r="U19" i="41" s="1"/>
  <c r="T15" i="41"/>
  <c r="T19" i="41" s="1"/>
  <c r="D14" i="43" l="1"/>
  <c r="D19" i="43" s="1"/>
  <c r="T14" i="43"/>
  <c r="T19" i="43" s="1"/>
  <c r="S14" i="43"/>
  <c r="S19" i="43" s="1"/>
  <c r="R14" i="43"/>
  <c r="R19" i="43" s="1"/>
  <c r="Q14" i="43"/>
  <c r="Q19" i="43" s="1"/>
  <c r="P14" i="43"/>
  <c r="P19" i="43" s="1"/>
  <c r="O14" i="43"/>
  <c r="O19" i="43" s="1"/>
  <c r="N14" i="43"/>
  <c r="N19" i="43" s="1"/>
  <c r="M14" i="43"/>
  <c r="M19" i="43" s="1"/>
  <c r="L14" i="43"/>
  <c r="L19" i="43" s="1"/>
  <c r="K14" i="43"/>
  <c r="K19" i="43" s="1"/>
  <c r="J14" i="43"/>
  <c r="J19" i="43" s="1"/>
  <c r="I14" i="43"/>
  <c r="I19" i="43" s="1"/>
  <c r="H14" i="43"/>
  <c r="H19" i="43" s="1"/>
  <c r="G14" i="43"/>
  <c r="G19" i="43" s="1"/>
  <c r="F14" i="43"/>
  <c r="F19" i="43" s="1"/>
  <c r="E14" i="43"/>
  <c r="E19" i="43" s="1"/>
  <c r="C14" i="43"/>
  <c r="C19" i="43" s="1"/>
  <c r="B14" i="43"/>
  <c r="B19" i="43" s="1"/>
  <c r="B14" i="42"/>
  <c r="B19" i="42" s="1"/>
  <c r="H14" i="42"/>
  <c r="H19" i="42" s="1"/>
  <c r="G14" i="42"/>
  <c r="G19" i="42" s="1"/>
  <c r="F14" i="42"/>
  <c r="F19" i="42" s="1"/>
  <c r="E14" i="42"/>
  <c r="E19" i="42" s="1"/>
  <c r="D14" i="42"/>
  <c r="D19" i="42" s="1"/>
  <c r="C14" i="42"/>
  <c r="C19" i="42" s="1"/>
  <c r="H15" i="41" l="1"/>
  <c r="H19" i="41" s="1"/>
  <c r="S15" i="41"/>
  <c r="S19" i="41" s="1"/>
  <c r="R15" i="41"/>
  <c r="R19" i="41" s="1"/>
  <c r="Q15" i="41"/>
  <c r="Q19" i="41" s="1"/>
  <c r="P15" i="41"/>
  <c r="P19" i="41" s="1"/>
  <c r="O15" i="41"/>
  <c r="O19" i="41" s="1"/>
  <c r="N15" i="41"/>
  <c r="N19" i="41" s="1"/>
  <c r="M15" i="41"/>
  <c r="M19" i="41" s="1"/>
  <c r="L15" i="41"/>
  <c r="L19" i="41" s="1"/>
  <c r="K15" i="41"/>
  <c r="K19" i="41" s="1"/>
  <c r="J15" i="41"/>
  <c r="J19" i="41" s="1"/>
  <c r="I15" i="41"/>
  <c r="I19" i="41" s="1"/>
  <c r="G15" i="41"/>
  <c r="G19" i="41" s="1"/>
  <c r="F15" i="41"/>
  <c r="F19" i="41" s="1"/>
  <c r="E15" i="41"/>
  <c r="E19" i="41" s="1"/>
  <c r="D15" i="41"/>
  <c r="D19" i="41" s="1"/>
  <c r="C15" i="41"/>
  <c r="C19" i="41" s="1"/>
  <c r="B15" i="41"/>
  <c r="B19" i="41" s="1"/>
</calcChain>
</file>

<file path=xl/sharedStrings.xml><?xml version="1.0" encoding="utf-8"?>
<sst xmlns="http://schemas.openxmlformats.org/spreadsheetml/2006/main" count="122" uniqueCount="86">
  <si>
    <t xml:space="preserve">Perimeter: Sociale zekerheid </t>
  </si>
  <si>
    <t xml:space="preserve">1999 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</si>
  <si>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</si>
  <si>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</si>
  <si>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</si>
  <si>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</si>
  <si>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</si>
  <si>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</si>
  <si>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 xml:space="preserve">2006 </t>
  </si>
  <si>
    <t xml:space="preserve">2007 </t>
  </si>
  <si>
    <t xml:space="preserve">2008 </t>
  </si>
  <si>
    <t xml:space="preserve">2009 </t>
  </si>
  <si>
    <t xml:space="preserve">2010 </t>
  </si>
  <si>
    <t xml:space="preserve">2011 </t>
  </si>
  <si>
    <t xml:space="preserve">2012 </t>
  </si>
  <si>
    <t xml:space="preserve">2013 </t>
  </si>
  <si>
    <t xml:space="preserve">2014 </t>
  </si>
  <si>
    <t xml:space="preserve">2015 </t>
  </si>
  <si>
    <t xml:space="preserve">2016 </t>
  </si>
  <si>
    <t xml:space="preserve">      Overlevingspensioen</t>
  </si>
  <si>
    <t xml:space="preserve">   Subtotaal</t>
  </si>
  <si>
    <t xml:space="preserve">      Verwarmingstoeslag</t>
  </si>
  <si>
    <t xml:space="preserve">   Algemeen totaal</t>
  </si>
  <si>
    <t xml:space="preserve">1975 </t>
  </si>
  <si>
    <t xml:space="preserve">1976 </t>
  </si>
  <si>
    <t xml:space="preserve">1977 </t>
  </si>
  <si>
    <t xml:space="preserve">1978 </t>
  </si>
  <si>
    <t xml:space="preserve">1979 </t>
  </si>
  <si>
    <t xml:space="preserve">1980 </t>
  </si>
  <si>
    <t xml:space="preserve">1981 </t>
  </si>
  <si>
    <t xml:space="preserve">      Aanpassing bij het bijzonder brugpensioen</t>
  </si>
  <si>
    <t xml:space="preserve">      Aanpassingsuitkering</t>
  </si>
  <si>
    <t xml:space="preserve">      Rustpensioen</t>
  </si>
  <si>
    <t xml:space="preserve">      Vergoedingen premies</t>
  </si>
  <si>
    <t xml:space="preserve">   Vakantiegeld, aanvullende toeslag en 
    bijzondere toeslag </t>
  </si>
  <si>
    <t xml:space="preserve">Periode: 1975-1981 </t>
  </si>
  <si>
    <t xml:space="preserve">- </t>
  </si>
  <si>
    <t xml:space="preserve">Periode: 1982-2000  </t>
  </si>
  <si>
    <t xml:space="preserve">   Vakantiegeld</t>
  </si>
  <si>
    <t xml:space="preserve">1982 </t>
  </si>
  <si>
    <t xml:space="preserve">1983 </t>
  </si>
  <si>
    <t xml:space="preserve">1984 </t>
  </si>
  <si>
    <t xml:space="preserve">1985 </t>
  </si>
  <si>
    <t xml:space="preserve">1986 </t>
  </si>
  <si>
    <t xml:space="preserve">1987 </t>
  </si>
  <si>
    <t xml:space="preserve">1988 </t>
  </si>
  <si>
    <t>1989</t>
  </si>
  <si>
    <t xml:space="preserve">1990 </t>
  </si>
  <si>
    <t xml:space="preserve">1991 </t>
  </si>
  <si>
    <t xml:space="preserve">1992 </t>
  </si>
  <si>
    <t xml:space="preserve">1993 </t>
  </si>
  <si>
    <t xml:space="preserve">1994 </t>
  </si>
  <si>
    <t xml:space="preserve">1995 </t>
  </si>
  <si>
    <t xml:space="preserve">1996 </t>
  </si>
  <si>
    <t xml:space="preserve">1997 </t>
  </si>
  <si>
    <t xml:space="preserve">1998 </t>
  </si>
  <si>
    <t xml:space="preserve">-  </t>
  </si>
  <si>
    <t xml:space="preserve">Bron: RVP, Vade Mecum </t>
  </si>
  <si>
    <t xml:space="preserve">      Overlevingspensioen </t>
  </si>
  <si>
    <t xml:space="preserve">      Vergoedingen premie </t>
  </si>
  <si>
    <t xml:space="preserve">      Solidartiteitsbijdrage </t>
  </si>
  <si>
    <t xml:space="preserve">   Subtotaal </t>
  </si>
  <si>
    <t xml:space="preserve">      Vakantiegeld </t>
  </si>
  <si>
    <t xml:space="preserve">      Verwarmingstoeslag </t>
  </si>
  <si>
    <t xml:space="preserve">      Tussenkomst van het repartitiestelsel 
        in de renten </t>
  </si>
  <si>
    <t xml:space="preserve">   Algemeen totaal </t>
  </si>
  <si>
    <t xml:space="preserve">      Rustpensioen </t>
  </si>
  <si>
    <t xml:space="preserve">      Vergoedingen premies </t>
  </si>
  <si>
    <t xml:space="preserve">      Aanpassingsuitkering </t>
  </si>
  <si>
    <t xml:space="preserve">      Aanpassing bij het bijzonder brugpensioen </t>
  </si>
  <si>
    <t>Bron: RVP, Vade Mecum</t>
  </si>
  <si>
    <t xml:space="preserve">Bron: Federale Pensioendienst (ex-RVP), Vade Mecum </t>
  </si>
  <si>
    <r>
      <t xml:space="preserve">NB: </t>
    </r>
    <r>
      <rPr>
        <sz val="11"/>
        <color rgb="FF333399"/>
        <rFont val="Century Gothic"/>
        <family val="2"/>
      </rPr>
      <t>De bedragen op dit tabblad vertrekken vanuit een budgettair concept; deze op voorgaande tabbladen vanuit een economisch concept.</t>
    </r>
  </si>
  <si>
    <t>Titel: Uitgaven pensioenen (economisch concept)</t>
  </si>
  <si>
    <t>Titel: Uitgaven pensioenen (budgettair concept)</t>
  </si>
  <si>
    <t xml:space="preserve">2017 </t>
  </si>
  <si>
    <t xml:space="preserve">2018 </t>
  </si>
  <si>
    <t xml:space="preserve">Periode: 1999-2018 </t>
  </si>
  <si>
    <t xml:space="preserve">Stelsel: Werknemers </t>
  </si>
  <si>
    <t xml:space="preserve">Tak: Pensioenen </t>
  </si>
  <si>
    <t xml:space="preserve">Eenheden: Duizend EUR </t>
  </si>
  <si>
    <t>Update: Januari 2020</t>
  </si>
  <si>
    <t>Tak: Pensioenen</t>
  </si>
  <si>
    <t>Eenheden: Duizend EUR</t>
  </si>
  <si>
    <t xml:space="preserve">Update: Januari 2020 </t>
  </si>
  <si>
    <t xml:space="preserve">Eenheden: Duizend EUR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</si>
</sst>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"/>
    <numFmt numFmtId="165" formatCode="#,##0.00_)"/>
    <numFmt numFmtId="166" formatCode="#,##0.0"/>
    <numFmt numFmtId="167" formatCode="#,##0.0_)"/>
  </numFmts>
  <fonts count="17" x14ac:knownFonts="1">
    <font>
      <sz val="10"/>
      <name val="Arial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rgb="FF333399"/>
      <name val="Century Gothic"/>
      <family val="2"/>
    </font>
    <font>
      <b/>
      <sz val="11"/>
      <color rgb="FF333399"/>
      <name val="Century Gothic"/>
      <family val="2"/>
    </font>
    <font>
      <b/>
      <sz val="14"/>
      <color rgb="FF333399"/>
      <name val="Century Gothic"/>
      <family val="2"/>
    </font>
    <font>
      <b/>
      <sz val="12"/>
      <name val="Century Gothic"/>
      <family val="2"/>
    </font>
    <font>
      <sz val="11"/>
      <color rgb="FF333399"/>
      <name val="Century Gothic"/>
      <family val="2"/>
    </font>
    <font>
      <sz val="12"/>
      <color rgb="FF333399"/>
      <name val="Century Gothic"/>
      <family val="2"/>
    </font>
    <font>
      <b/>
      <sz val="12"/>
      <color rgb="FF333399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rgb="FF333399"/>
      </bottom>
      <diagonal/>
    </border>
    <border>
      <left/>
      <right style="medium">
        <color rgb="FF333399"/>
      </right>
      <top/>
      <bottom style="medium">
        <color rgb="FF333399"/>
      </bottom>
      <diagonal/>
    </border>
    <border>
      <left/>
      <right style="medium">
        <color rgb="FF333399"/>
      </right>
      <top/>
      <bottom/>
      <diagonal/>
    </border>
    <border>
      <left/>
      <right/>
      <top style="medium">
        <color rgb="FF333399"/>
      </top>
      <bottom/>
      <diagonal/>
    </border>
    <border>
      <left style="medium">
        <color rgb="FF333399"/>
      </left>
      <right/>
      <top/>
      <bottom/>
      <diagonal/>
    </border>
    <border>
      <left style="medium">
        <color rgb="FF333399"/>
      </left>
      <right/>
      <top/>
      <bottom style="medium">
        <color rgb="FF333399"/>
      </bottom>
      <diagonal/>
    </border>
    <border>
      <left style="thick">
        <color rgb="FF333399"/>
      </left>
      <right style="medium">
        <color rgb="FF333399"/>
      </right>
      <top style="medium">
        <color rgb="FF333399"/>
      </top>
      <bottom style="medium">
        <color rgb="FF333399"/>
      </bottom>
      <diagonal/>
    </border>
    <border>
      <left/>
      <right/>
      <top style="medium">
        <color rgb="FF333399"/>
      </top>
      <bottom style="medium">
        <color rgb="FF333399"/>
      </bottom>
      <diagonal/>
    </border>
    <border>
      <left style="medium">
        <color rgb="FF333399"/>
      </left>
      <right/>
      <top style="medium">
        <color rgb="FF333399"/>
      </top>
      <bottom style="medium">
        <color rgb="FF333399"/>
      </bottom>
      <diagonal/>
    </border>
    <border>
      <left/>
      <right style="medium">
        <color rgb="FF333399"/>
      </right>
      <top style="medium">
        <color rgb="FF333399"/>
      </top>
      <bottom/>
      <diagonal/>
    </border>
    <border>
      <left/>
      <right style="medium">
        <color rgb="FF333399"/>
      </right>
      <top style="medium">
        <color rgb="FF333399"/>
      </top>
      <bottom style="medium">
        <color rgb="FF333399"/>
      </bottom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3" fillId="5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1" applyNumberFormat="0" applyAlignment="0" applyProtection="0"/>
    <xf numFmtId="0" fontId="1" fillId="6" borderId="6" applyNumberFormat="0" applyFont="0" applyAlignment="0" applyProtection="0"/>
    <xf numFmtId="0" fontId="9" fillId="4" borderId="7" applyNumberFormat="0" applyAlignment="0" applyProtection="0"/>
    <xf numFmtId="0" fontId="1" fillId="0" borderId="0"/>
  </cellStyleXfs>
  <cellXfs count="47">
    <xf numFmtId="0" fontId="0" fillId="0" borderId="0" xfId="0"/>
    <xf numFmtId="0" fontId="10" fillId="7" borderId="0" xfId="0" applyFont="1" applyFill="1" applyBorder="1"/>
    <xf numFmtId="0" fontId="10" fillId="7" borderId="0" xfId="0" applyFont="1" applyFill="1"/>
    <xf numFmtId="0" fontId="11" fillId="7" borderId="0" xfId="0" quotePrefix="1" applyFont="1" applyFill="1" applyBorder="1" applyAlignment="1">
      <alignment horizontal="left" vertical="center" indent="1"/>
    </xf>
    <xf numFmtId="164" fontId="11" fillId="7" borderId="0" xfId="0" applyNumberFormat="1" applyFont="1" applyFill="1" applyBorder="1" applyAlignment="1"/>
    <xf numFmtId="164" fontId="11" fillId="7" borderId="0" xfId="0" applyNumberFormat="1" applyFont="1" applyFill="1" applyBorder="1" applyAlignment="1">
      <alignment vertical="center"/>
    </xf>
    <xf numFmtId="49" fontId="12" fillId="7" borderId="8" xfId="0" quotePrefix="1" applyNumberFormat="1" applyFont="1" applyFill="1" applyBorder="1" applyAlignment="1">
      <alignment horizontal="center" vertical="center" wrapText="1"/>
    </xf>
    <xf numFmtId="165" fontId="10" fillId="8" borderId="0" xfId="0" quotePrefix="1" applyNumberFormat="1" applyFont="1" applyFill="1" applyBorder="1" applyAlignment="1">
      <alignment horizontal="left" vertical="center" indent="1"/>
    </xf>
    <xf numFmtId="165" fontId="13" fillId="8" borderId="0" xfId="0" applyNumberFormat="1" applyFont="1" applyFill="1" applyBorder="1" applyAlignment="1">
      <alignment vertical="center"/>
    </xf>
    <xf numFmtId="165" fontId="13" fillId="8" borderId="0" xfId="0" applyNumberFormat="1" applyFont="1" applyFill="1" applyAlignment="1">
      <alignment vertical="center"/>
    </xf>
    <xf numFmtId="0" fontId="13" fillId="8" borderId="0" xfId="0" applyFont="1" applyFill="1" applyAlignment="1">
      <alignment vertical="center"/>
    </xf>
    <xf numFmtId="0" fontId="11" fillId="7" borderId="0" xfId="0" quotePrefix="1" applyFont="1" applyFill="1" applyBorder="1" applyAlignment="1">
      <alignment horizontal="right" vertical="center" indent="1"/>
    </xf>
    <xf numFmtId="164" fontId="11" fillId="7" borderId="0" xfId="0" quotePrefix="1" applyNumberFormat="1" applyFont="1" applyFill="1" applyBorder="1" applyAlignment="1">
      <alignment horizontal="right" vertical="center"/>
    </xf>
    <xf numFmtId="164" fontId="11" fillId="7" borderId="0" xfId="0" quotePrefix="1" applyNumberFormat="1" applyFont="1" applyFill="1" applyBorder="1" applyAlignment="1">
      <alignment horizontal="right"/>
    </xf>
    <xf numFmtId="0" fontId="0" fillId="0" borderId="0" xfId="0" applyBorder="1"/>
    <xf numFmtId="0" fontId="12" fillId="7" borderId="9" xfId="0" quotePrefix="1" applyFont="1" applyFill="1" applyBorder="1" applyAlignment="1">
      <alignment horizontal="left" vertical="center" wrapText="1" indent="1"/>
    </xf>
    <xf numFmtId="49" fontId="12" fillId="7" borderId="13" xfId="0" quotePrefix="1" applyNumberFormat="1" applyFont="1" applyFill="1" applyBorder="1" applyAlignment="1">
      <alignment horizontal="center" vertical="center" wrapText="1"/>
    </xf>
    <xf numFmtId="0" fontId="0" fillId="0" borderId="10" xfId="0" applyBorder="1"/>
    <xf numFmtId="166" fontId="11" fillId="7" borderId="0" xfId="0" quotePrefix="1" applyNumberFormat="1" applyFont="1" applyFill="1" applyBorder="1" applyAlignment="1">
      <alignment horizontal="right" vertical="center"/>
    </xf>
    <xf numFmtId="0" fontId="11" fillId="7" borderId="0" xfId="0" quotePrefix="1" applyFont="1" applyFill="1" applyBorder="1" applyAlignment="1">
      <alignment horizontal="left" vertical="center"/>
    </xf>
    <xf numFmtId="0" fontId="14" fillId="7" borderId="0" xfId="0" applyFont="1" applyFill="1"/>
    <xf numFmtId="0" fontId="12" fillId="7" borderId="8" xfId="0" quotePrefix="1" applyFont="1" applyFill="1" applyBorder="1" applyAlignment="1">
      <alignment horizontal="center" vertical="center" wrapText="1"/>
    </xf>
    <xf numFmtId="165" fontId="14" fillId="8" borderId="0" xfId="0" quotePrefix="1" applyNumberFormat="1" applyFont="1" applyFill="1" applyBorder="1" applyAlignment="1">
      <alignment horizontal="left" vertical="center" indent="1"/>
    </xf>
    <xf numFmtId="0" fontId="16" fillId="7" borderId="17" xfId="0" quotePrefix="1" applyFont="1" applyFill="1" applyBorder="1" applyAlignment="1">
      <alignment horizontal="left" vertical="center" indent="1"/>
    </xf>
    <xf numFmtId="166" fontId="15" fillId="7" borderId="11" xfId="0" quotePrefix="1" applyNumberFormat="1" applyFont="1" applyFill="1" applyBorder="1" applyAlignment="1">
      <alignment horizontal="right" vertical="center"/>
    </xf>
    <xf numFmtId="166" fontId="15" fillId="7" borderId="11" xfId="0" applyNumberFormat="1" applyFont="1" applyFill="1" applyBorder="1" applyAlignment="1">
      <alignment horizontal="right" vertical="center"/>
    </xf>
    <xf numFmtId="166" fontId="15" fillId="7" borderId="0" xfId="0" quotePrefix="1" applyNumberFormat="1" applyFont="1" applyFill="1" applyBorder="1" applyAlignment="1">
      <alignment horizontal="right" vertical="center"/>
    </xf>
    <xf numFmtId="166" fontId="15" fillId="7" borderId="0" xfId="0" applyNumberFormat="1" applyFont="1" applyFill="1" applyBorder="1" applyAlignment="1">
      <alignment horizontal="right" vertical="center"/>
    </xf>
    <xf numFmtId="0" fontId="16" fillId="7" borderId="18" xfId="0" quotePrefix="1" applyFont="1" applyFill="1" applyBorder="1" applyAlignment="1">
      <alignment horizontal="left" vertical="center" indent="1"/>
    </xf>
    <xf numFmtId="166" fontId="16" fillId="7" borderId="15" xfId="0" quotePrefix="1" applyNumberFormat="1" applyFont="1" applyFill="1" applyBorder="1" applyAlignment="1">
      <alignment horizontal="right" vertical="center"/>
    </xf>
    <xf numFmtId="166" fontId="15" fillId="0" borderId="0" xfId="0" quotePrefix="1" applyNumberFormat="1" applyFont="1" applyFill="1" applyBorder="1" applyAlignment="1">
      <alignment horizontal="right" vertical="center"/>
    </xf>
    <xf numFmtId="166" fontId="15" fillId="0" borderId="0" xfId="0" applyNumberFormat="1" applyFont="1" applyFill="1" applyBorder="1" applyAlignment="1">
      <alignment horizontal="right" vertical="center"/>
    </xf>
    <xf numFmtId="166" fontId="15" fillId="7" borderId="0" xfId="0" quotePrefix="1" applyNumberFormat="1" applyFont="1" applyFill="1" applyBorder="1" applyAlignment="1">
      <alignment horizontal="right" vertical="center" wrapText="1"/>
    </xf>
    <xf numFmtId="166" fontId="16" fillId="7" borderId="11" xfId="0" quotePrefix="1" applyNumberFormat="1" applyFont="1" applyFill="1" applyBorder="1" applyAlignment="1">
      <alignment horizontal="right" vertical="center"/>
    </xf>
    <xf numFmtId="166" fontId="16" fillId="0" borderId="11" xfId="0" quotePrefix="1" applyNumberFormat="1" applyFont="1" applyFill="1" applyBorder="1" applyAlignment="1">
      <alignment horizontal="right" vertical="center"/>
    </xf>
    <xf numFmtId="167" fontId="15" fillId="0" borderId="0" xfId="0" applyNumberFormat="1" applyFont="1" applyAlignment="1">
      <alignment vertical="center"/>
    </xf>
    <xf numFmtId="167" fontId="15" fillId="0" borderId="0" xfId="0" quotePrefix="1" applyNumberFormat="1" applyFont="1" applyAlignment="1">
      <alignment horizontal="right" vertical="center"/>
    </xf>
    <xf numFmtId="0" fontId="16" fillId="7" borderId="14" xfId="0" quotePrefix="1" applyFont="1" applyFill="1" applyBorder="1" applyAlignment="1">
      <alignment horizontal="left" vertical="center" indent="1"/>
    </xf>
    <xf numFmtId="3" fontId="16" fillId="7" borderId="16" xfId="0" applyNumberFormat="1" applyFont="1" applyFill="1" applyBorder="1" applyAlignment="1">
      <alignment vertical="center"/>
    </xf>
    <xf numFmtId="3" fontId="16" fillId="7" borderId="15" xfId="0" applyNumberFormat="1" applyFont="1" applyFill="1" applyBorder="1" applyAlignment="1">
      <alignment vertical="center"/>
    </xf>
    <xf numFmtId="3" fontId="15" fillId="7" borderId="12" xfId="0" applyNumberFormat="1" applyFont="1" applyFill="1" applyBorder="1" applyAlignment="1">
      <alignment vertical="center"/>
    </xf>
    <xf numFmtId="3" fontId="15" fillId="7" borderId="0" xfId="0" applyNumberFormat="1" applyFont="1" applyFill="1" applyBorder="1" applyAlignment="1">
      <alignment vertical="center"/>
    </xf>
    <xf numFmtId="0" fontId="15" fillId="7" borderId="17" xfId="0" quotePrefix="1" applyFont="1" applyFill="1" applyBorder="1" applyAlignment="1">
      <alignment horizontal="left" vertical="center" indent="1"/>
    </xf>
    <xf numFmtId="0" fontId="15" fillId="7" borderId="10" xfId="0" quotePrefix="1" applyFont="1" applyFill="1" applyBorder="1" applyAlignment="1">
      <alignment horizontal="left" vertical="center" indent="1"/>
    </xf>
    <xf numFmtId="0" fontId="15" fillId="7" borderId="10" xfId="0" quotePrefix="1" applyFont="1" applyFill="1" applyBorder="1" applyAlignment="1">
      <alignment horizontal="left" vertical="center" wrapText="1" indent="2"/>
    </xf>
    <xf numFmtId="0" fontId="15" fillId="7" borderId="10" xfId="0" quotePrefix="1" applyFont="1" applyFill="1" applyBorder="1" applyAlignment="1">
      <alignment horizontal="left" vertical="center" wrapText="1" indent="1"/>
    </xf>
    <xf numFmtId="0" fontId="12" fillId="7" borderId="0" xfId="0" quotePrefix="1" applyFont="1" applyFill="1" applyBorder="1" applyAlignment="1">
      <alignment horizontal="left" vertical="center" indent="1"/>
    </xf>
  </cellXfs>
  <cellStyles count="12">
    <cellStyle name="Bad" xfId="1" xr:uid="{00000000-0005-0000-0000-000000000000}"/>
    <cellStyle name="Check Cell" xfId="2" xr:uid="{00000000-0005-0000-0000-000001000000}"/>
    <cellStyle name="Explanatory Text" xfId="3" xr:uid="{00000000-0005-0000-0000-000002000000}"/>
    <cellStyle name="Heading 1" xfId="4" xr:uid="{00000000-0005-0000-0000-000003000000}"/>
    <cellStyle name="Heading 2" xfId="5" xr:uid="{00000000-0005-0000-0000-000004000000}"/>
    <cellStyle name="Heading 3" xfId="6" xr:uid="{00000000-0005-0000-0000-000005000000}"/>
    <cellStyle name="Heading 4" xfId="7" xr:uid="{00000000-0005-0000-0000-000006000000}"/>
    <cellStyle name="Input" xfId="8" xr:uid="{00000000-0005-0000-0000-000007000000}"/>
    <cellStyle name="Normal 2" xfId="11" xr:uid="{00000000-0005-0000-0000-000009000000}"/>
    <cellStyle name="Note" xfId="9" xr:uid="{00000000-0005-0000-0000-00000A000000}"/>
    <cellStyle name="Output" xfId="10" xr:uid="{00000000-0005-0000-0000-00000B000000}"/>
    <cellStyle name="Standaard" xfId="0" builtinId="0"/>
  </cellStyles>
  <dxfs count="0"/>
  <tableStyles count="0" defaultTableStyle="TableStyleMedium9" defaultPivotStyle="PivotStyleLight16"/>
  <colors>
    <mruColors>
      <color rgb="FF333399"/>
      <color rgb="FFDEC6B8"/>
      <color rgb="FF666699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5B5A6-1868-4CF9-AA99-35EEEB54D36D}">
  <dimension ref="A1:H32"/>
  <sheetViews>
    <sheetView showGridLines="0" zoomScale="75" zoomScaleNormal="75" workbookViewId="0"/>
  </sheetViews>
  <sheetFormatPr defaultColWidth="11.5703125" defaultRowHeight="12.75" x14ac:dyDescent="0.2"/>
  <cols>
    <col min="1" max="1" width="55.42578125" customWidth="1"/>
    <col min="2" max="8" width="19.7109375" customWidth="1"/>
  </cols>
  <sheetData>
    <row r="1" spans="1:8" ht="18" customHeight="1" x14ac:dyDescent="0.2">
      <c r="A1" s="46" t="s">
        <v>73</v>
      </c>
    </row>
    <row r="2" spans="1:8" ht="16.5" x14ac:dyDescent="0.2">
      <c r="A2" s="22" t="s">
        <v>0</v>
      </c>
      <c r="B2" s="7"/>
      <c r="C2" s="7"/>
      <c r="D2" s="7"/>
      <c r="E2" s="7"/>
      <c r="F2" s="7"/>
      <c r="G2" s="7"/>
      <c r="H2" s="8"/>
    </row>
    <row r="3" spans="1:8" ht="16.5" x14ac:dyDescent="0.2">
      <c r="A3" s="22" t="s">
        <v>78</v>
      </c>
      <c r="B3" s="7"/>
      <c r="C3" s="7"/>
      <c r="D3" s="7"/>
      <c r="E3" s="7"/>
      <c r="F3" s="7"/>
      <c r="G3" s="7"/>
      <c r="H3" s="8"/>
    </row>
    <row r="4" spans="1:8" ht="16.5" x14ac:dyDescent="0.2">
      <c r="A4" s="22" t="s">
        <v>79</v>
      </c>
      <c r="B4" s="7"/>
      <c r="C4" s="7"/>
      <c r="D4" s="7"/>
      <c r="E4" s="7"/>
      <c r="F4" s="7"/>
      <c r="G4" s="7"/>
      <c r="H4" s="8"/>
    </row>
    <row r="5" spans="1:8" ht="16.5" x14ac:dyDescent="0.2">
      <c r="A5" s="22" t="s">
        <v>35</v>
      </c>
      <c r="B5" s="7"/>
      <c r="C5" s="7"/>
      <c r="D5" s="7"/>
      <c r="E5" s="7"/>
      <c r="F5" s="7"/>
      <c r="G5" s="7"/>
      <c r="H5" s="8"/>
    </row>
    <row r="6" spans="1:8" ht="16.5" x14ac:dyDescent="0.2">
      <c r="A6" s="22" t="s">
        <v>81</v>
      </c>
      <c r="B6" s="7"/>
      <c r="C6" s="7"/>
      <c r="D6" s="7"/>
      <c r="E6" s="7"/>
      <c r="F6" s="7"/>
      <c r="G6" s="7"/>
      <c r="H6" s="8"/>
    </row>
    <row r="7" spans="1:8" ht="16.5" x14ac:dyDescent="0.2">
      <c r="A7" s="22" t="s">
        <v>80</v>
      </c>
      <c r="B7" s="7"/>
      <c r="C7" s="7"/>
      <c r="D7" s="7"/>
      <c r="E7" s="7"/>
      <c r="F7" s="7"/>
      <c r="G7" s="7"/>
      <c r="H7" s="8"/>
    </row>
    <row r="8" spans="1:8" ht="16.5" x14ac:dyDescent="0.2">
      <c r="A8" s="22" t="s">
        <v>57</v>
      </c>
      <c r="B8" s="7"/>
      <c r="C8" s="7"/>
      <c r="D8" s="7"/>
      <c r="E8" s="7"/>
      <c r="F8" s="7"/>
      <c r="G8" s="7"/>
      <c r="H8" s="8"/>
    </row>
    <row r="9" spans="1:8" ht="13.5" x14ac:dyDescent="0.25">
      <c r="A9" s="2"/>
      <c r="B9" s="1"/>
      <c r="C9" s="1"/>
      <c r="D9" s="1"/>
      <c r="E9" s="1"/>
      <c r="F9" s="1"/>
      <c r="G9" s="1"/>
      <c r="H9" s="2"/>
    </row>
    <row r="10" spans="1:8" ht="24" customHeight="1" thickBot="1" x14ac:dyDescent="0.25">
      <c r="A10" s="17"/>
      <c r="B10" s="21" t="s">
        <v>23</v>
      </c>
      <c r="C10" s="21" t="s">
        <v>24</v>
      </c>
      <c r="D10" s="21" t="s">
        <v>25</v>
      </c>
      <c r="E10" s="21" t="s">
        <v>26</v>
      </c>
      <c r="F10" s="21" t="s">
        <v>27</v>
      </c>
      <c r="G10" s="21" t="s">
        <v>28</v>
      </c>
      <c r="H10" s="6" t="s">
        <v>29</v>
      </c>
    </row>
    <row r="11" spans="1:8" ht="24.95" customHeight="1" x14ac:dyDescent="0.2">
      <c r="A11" s="42" t="s">
        <v>66</v>
      </c>
      <c r="B11" s="24">
        <v>1683486.3</v>
      </c>
      <c r="C11" s="24">
        <v>1903054.5</v>
      </c>
      <c r="D11" s="24">
        <v>2097298.9</v>
      </c>
      <c r="E11" s="24">
        <v>2266469.7999999998</v>
      </c>
      <c r="F11" s="24">
        <v>2556607.2300625402</v>
      </c>
      <c r="G11" s="24">
        <v>2888983.2399187898</v>
      </c>
      <c r="H11" s="25">
        <v>3163541.0846333299</v>
      </c>
    </row>
    <row r="12" spans="1:8" ht="24.95" customHeight="1" x14ac:dyDescent="0.2">
      <c r="A12" s="43" t="s">
        <v>58</v>
      </c>
      <c r="B12" s="26">
        <v>883109.5</v>
      </c>
      <c r="C12" s="26">
        <v>990557.7</v>
      </c>
      <c r="D12" s="26">
        <v>1082384</v>
      </c>
      <c r="E12" s="26">
        <v>1155744.5</v>
      </c>
      <c r="F12" s="26">
        <v>1261487.83214634</v>
      </c>
      <c r="G12" s="26">
        <v>1458567.6464245101</v>
      </c>
      <c r="H12" s="27">
        <v>1611533.8907632399</v>
      </c>
    </row>
    <row r="13" spans="1:8" ht="24.95" customHeight="1" thickBot="1" x14ac:dyDescent="0.25">
      <c r="A13" s="43" t="s">
        <v>67</v>
      </c>
      <c r="B13" s="26" t="s">
        <v>36</v>
      </c>
      <c r="C13" s="26">
        <v>82565.2</v>
      </c>
      <c r="D13" s="26">
        <v>84523.3</v>
      </c>
      <c r="E13" s="26">
        <v>182755.8</v>
      </c>
      <c r="F13" s="26">
        <v>190893.92883968499</v>
      </c>
      <c r="G13" s="26">
        <v>24338.657259933701</v>
      </c>
      <c r="H13" s="27">
        <v>24974.528940329601</v>
      </c>
    </row>
    <row r="14" spans="1:8" ht="24.95" customHeight="1" thickBot="1" x14ac:dyDescent="0.25">
      <c r="A14" s="28" t="s">
        <v>61</v>
      </c>
      <c r="B14" s="29">
        <f>B11+B12</f>
        <v>2566595.7999999998</v>
      </c>
      <c r="C14" s="29">
        <f t="shared" ref="C14:H14" si="0">C11+C12+C13</f>
        <v>2976177.4000000004</v>
      </c>
      <c r="D14" s="29">
        <f t="shared" si="0"/>
        <v>3264206.1999999997</v>
      </c>
      <c r="E14" s="29">
        <f t="shared" si="0"/>
        <v>3604970.0999999996</v>
      </c>
      <c r="F14" s="29">
        <f t="shared" si="0"/>
        <v>4008988.9910485651</v>
      </c>
      <c r="G14" s="29">
        <f t="shared" si="0"/>
        <v>4371889.543603234</v>
      </c>
      <c r="H14" s="29">
        <f t="shared" si="0"/>
        <v>4800049.5043368991</v>
      </c>
    </row>
    <row r="15" spans="1:8" ht="50.1" customHeight="1" x14ac:dyDescent="0.2">
      <c r="A15" s="44" t="s">
        <v>34</v>
      </c>
      <c r="B15" s="26">
        <v>44556.2</v>
      </c>
      <c r="C15" s="26">
        <v>50530.9</v>
      </c>
      <c r="D15" s="26">
        <v>55805.1</v>
      </c>
      <c r="E15" s="30">
        <v>115880.7</v>
      </c>
      <c r="F15" s="30">
        <v>178693.57633509301</v>
      </c>
      <c r="G15" s="30">
        <v>243327.47478303101</v>
      </c>
      <c r="H15" s="31">
        <v>315134.990418915</v>
      </c>
    </row>
    <row r="16" spans="1:8" ht="24.95" customHeight="1" x14ac:dyDescent="0.2">
      <c r="A16" s="43" t="s">
        <v>63</v>
      </c>
      <c r="B16" s="26">
        <v>21684.9</v>
      </c>
      <c r="C16" s="26">
        <v>23071.5</v>
      </c>
      <c r="D16" s="26">
        <v>25385.7</v>
      </c>
      <c r="E16" s="26">
        <v>26792.400000000001</v>
      </c>
      <c r="F16" s="26">
        <v>30471.0224864216</v>
      </c>
      <c r="G16" s="26">
        <v>32018.051606474</v>
      </c>
      <c r="H16" s="27">
        <v>34344.656283233198</v>
      </c>
    </row>
    <row r="17" spans="1:8" ht="24.95" customHeight="1" x14ac:dyDescent="0.2">
      <c r="A17" s="43" t="s">
        <v>68</v>
      </c>
      <c r="B17" s="26">
        <v>9745.4</v>
      </c>
      <c r="C17" s="26">
        <v>10627</v>
      </c>
      <c r="D17" s="26">
        <v>12799.2</v>
      </c>
      <c r="E17" s="26">
        <v>13250.7</v>
      </c>
      <c r="F17" s="26">
        <v>15217.786856189499</v>
      </c>
      <c r="G17" s="26">
        <v>17009.015887496</v>
      </c>
      <c r="H17" s="27">
        <v>16827.6569847719</v>
      </c>
    </row>
    <row r="18" spans="1:8" ht="34.5" customHeight="1" thickBot="1" x14ac:dyDescent="0.25">
      <c r="A18" s="45" t="s">
        <v>69</v>
      </c>
      <c r="B18" s="32" t="s">
        <v>36</v>
      </c>
      <c r="C18" s="32" t="s">
        <v>36</v>
      </c>
      <c r="D18" s="32" t="s">
        <v>36</v>
      </c>
      <c r="E18" s="32">
        <v>2945.1</v>
      </c>
      <c r="F18" s="32">
        <v>14978.1481857912</v>
      </c>
      <c r="G18" s="32">
        <v>11474.817736285901</v>
      </c>
      <c r="H18" s="27">
        <v>11347.1029923227</v>
      </c>
    </row>
    <row r="19" spans="1:8" ht="24.95" customHeight="1" x14ac:dyDescent="0.2">
      <c r="A19" s="23" t="s">
        <v>65</v>
      </c>
      <c r="B19" s="33">
        <f>SUM(B14,B15,B16,B17)</f>
        <v>2642582.2999999998</v>
      </c>
      <c r="C19" s="33">
        <f>C14+C15+C16+C17</f>
        <v>3060406.8000000003</v>
      </c>
      <c r="D19" s="33">
        <f>D14+D15+D16+D17</f>
        <v>3358196.2</v>
      </c>
      <c r="E19" s="34">
        <f t="shared" ref="E19:H19" si="1">SUM(E14,E15,E16,E17)</f>
        <v>3760893.9</v>
      </c>
      <c r="F19" s="34">
        <f t="shared" si="1"/>
        <v>4233371.3767262688</v>
      </c>
      <c r="G19" s="34">
        <f t="shared" si="1"/>
        <v>4664244.0858802358</v>
      </c>
      <c r="H19" s="34">
        <f t="shared" si="1"/>
        <v>5166356.8080238188</v>
      </c>
    </row>
    <row r="20" spans="1:8" ht="14.25" x14ac:dyDescent="0.2">
      <c r="A20" s="3"/>
      <c r="B20" s="18"/>
      <c r="C20" s="19"/>
      <c r="D20" s="19"/>
      <c r="E20" s="19"/>
      <c r="F20" s="19"/>
      <c r="G20" s="19"/>
      <c r="H20" s="12"/>
    </row>
    <row r="21" spans="1:8" ht="14.25" x14ac:dyDescent="0.2">
      <c r="A21" s="3"/>
      <c r="B21" s="3"/>
      <c r="C21" s="3"/>
      <c r="D21" s="3"/>
      <c r="E21" s="3"/>
      <c r="F21" s="3"/>
      <c r="G21" s="3"/>
      <c r="H21" s="13"/>
    </row>
    <row r="22" spans="1:8" ht="14.25" x14ac:dyDescent="0.2">
      <c r="A22" s="3"/>
      <c r="B22" s="3"/>
      <c r="C22" s="3"/>
      <c r="D22" s="3"/>
      <c r="E22" s="3"/>
      <c r="F22" s="3"/>
      <c r="G22" s="3"/>
      <c r="H22" s="12"/>
    </row>
    <row r="23" spans="1:8" ht="14.25" x14ac:dyDescent="0.2">
      <c r="A23" s="3"/>
      <c r="B23" s="3"/>
      <c r="C23" s="3"/>
      <c r="D23" s="3"/>
      <c r="E23" s="3"/>
      <c r="F23" s="3"/>
      <c r="G23" s="3"/>
      <c r="H23" s="12"/>
    </row>
    <row r="24" spans="1:8" ht="14.25" x14ac:dyDescent="0.2">
      <c r="A24" s="14"/>
      <c r="B24" s="11"/>
      <c r="C24" s="11"/>
      <c r="D24" s="11"/>
      <c r="E24" s="11"/>
      <c r="F24" s="11"/>
      <c r="G24" s="11"/>
      <c r="H24" s="5"/>
    </row>
    <row r="25" spans="1:8" ht="14.25" x14ac:dyDescent="0.2">
      <c r="A25" s="11"/>
      <c r="B25" s="11"/>
      <c r="C25" s="11"/>
      <c r="D25" s="11"/>
      <c r="E25" s="11"/>
      <c r="F25" s="11"/>
      <c r="G25" s="11"/>
      <c r="H25" s="5"/>
    </row>
    <row r="26" spans="1:8" ht="14.25" x14ac:dyDescent="0.2">
      <c r="A26" s="3"/>
      <c r="B26" s="3"/>
      <c r="C26" s="3"/>
      <c r="D26" s="3"/>
      <c r="E26" s="3"/>
      <c r="F26" s="3"/>
      <c r="G26" s="3"/>
      <c r="H26" s="4"/>
    </row>
    <row r="27" spans="1:8" ht="14.25" x14ac:dyDescent="0.2">
      <c r="A27" s="3"/>
      <c r="B27" s="3"/>
      <c r="C27" s="3"/>
      <c r="D27" s="3"/>
      <c r="E27" s="3"/>
      <c r="F27" s="3"/>
      <c r="G27" s="3"/>
      <c r="H27" s="5"/>
    </row>
    <row r="28" spans="1:8" ht="14.25" x14ac:dyDescent="0.2">
      <c r="A28" s="3"/>
      <c r="B28" s="3"/>
      <c r="C28" s="3"/>
      <c r="D28" s="3"/>
      <c r="E28" s="3"/>
      <c r="F28" s="3"/>
      <c r="G28" s="3"/>
      <c r="H28" s="5"/>
    </row>
    <row r="29" spans="1:8" ht="14.25" x14ac:dyDescent="0.2">
      <c r="A29" s="3"/>
      <c r="B29" s="3"/>
      <c r="C29" s="3"/>
      <c r="D29" s="3"/>
      <c r="E29" s="3"/>
      <c r="F29" s="3"/>
      <c r="G29" s="3"/>
      <c r="H29" s="4"/>
    </row>
    <row r="30" spans="1:8" x14ac:dyDescent="0.2">
      <c r="A30" s="14"/>
      <c r="B30" s="14"/>
      <c r="C30" s="14"/>
      <c r="D30" s="14"/>
      <c r="E30" s="14"/>
      <c r="F30" s="14"/>
      <c r="G30" s="14"/>
      <c r="H30" s="14"/>
    </row>
    <row r="31" spans="1:8" x14ac:dyDescent="0.2">
      <c r="A31" s="14"/>
      <c r="B31" s="14"/>
      <c r="C31" s="14"/>
      <c r="D31" s="14"/>
      <c r="E31" s="14"/>
      <c r="F31" s="14"/>
      <c r="G31" s="14"/>
      <c r="H31" s="14"/>
    </row>
    <row r="32" spans="1:8" x14ac:dyDescent="0.2">
      <c r="B32" s="14"/>
      <c r="C32" s="14"/>
      <c r="D32" s="14"/>
      <c r="E32" s="14"/>
      <c r="F32" s="14"/>
      <c r="G32" s="14"/>
      <c r="H32" s="14"/>
    </row>
  </sheetData>
  <customSheetViews>
    <customSheetView guid="{6D1FCA38-2285-449C-BA2B-922ECB79197A}" showGridLines="0" hiddenRows="1" hiddenColumns="1" topLeftCell="B1">
      <selection activeCell="B7" sqref="B7"/>
      <pageMargins left="0.7" right="0.7" top="0.75" bottom="0.75" header="0.3" footer="0.3"/>
    </customSheetView>
    <customSheetView guid="{26359492-7790-46F6-94D3-E0D2AC6AADF5}" showGridLines="0" hiddenRows="1" hiddenColumns="1">
      <selection activeCell="A10" sqref="A10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6C952-6ACB-4222-A2EE-2705AE1E76BD}">
  <dimension ref="A1:T31"/>
  <sheetViews>
    <sheetView showGridLines="0" zoomScale="75" zoomScaleNormal="75" workbookViewId="0">
      <selection activeCell="A7" sqref="A7"/>
    </sheetView>
  </sheetViews>
  <sheetFormatPr defaultColWidth="11.5703125" defaultRowHeight="12.75" x14ac:dyDescent="0.2"/>
  <cols>
    <col min="1" max="1" width="55.7109375" customWidth="1"/>
    <col min="2" max="20" width="19.7109375" customWidth="1"/>
  </cols>
  <sheetData>
    <row r="1" spans="1:20" ht="18.75" customHeight="1" x14ac:dyDescent="0.2">
      <c r="A1" s="46" t="s">
        <v>73</v>
      </c>
    </row>
    <row r="2" spans="1:20" ht="16.5" x14ac:dyDescent="0.2">
      <c r="A2" s="22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6.5" x14ac:dyDescent="0.2">
      <c r="A3" s="22" t="s">
        <v>78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6.5" x14ac:dyDescent="0.2">
      <c r="A4" s="22" t="s">
        <v>82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6.5" x14ac:dyDescent="0.2">
      <c r="A5" s="22" t="s">
        <v>37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6.5" x14ac:dyDescent="0.2">
      <c r="A6" s="22" t="s">
        <v>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6.5" x14ac:dyDescent="0.2">
      <c r="A7" s="22" t="s">
        <v>83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16.5" x14ac:dyDescent="0.2">
      <c r="A8" s="22" t="s">
        <v>70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3.5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.75" thickBot="1" x14ac:dyDescent="0.25">
      <c r="A10" s="17"/>
      <c r="B10" s="21" t="s">
        <v>39</v>
      </c>
      <c r="C10" s="21" t="s">
        <v>40</v>
      </c>
      <c r="D10" s="21" t="s">
        <v>41</v>
      </c>
      <c r="E10" s="21" t="s">
        <v>42</v>
      </c>
      <c r="F10" s="21" t="s">
        <v>43</v>
      </c>
      <c r="G10" s="21" t="s">
        <v>44</v>
      </c>
      <c r="H10" s="21" t="s">
        <v>45</v>
      </c>
      <c r="I10" s="21" t="s">
        <v>46</v>
      </c>
      <c r="J10" s="21" t="s">
        <v>47</v>
      </c>
      <c r="K10" s="21" t="s">
        <v>48</v>
      </c>
      <c r="L10" s="21" t="s">
        <v>49</v>
      </c>
      <c r="M10" s="21" t="s">
        <v>50</v>
      </c>
      <c r="N10" s="21" t="s">
        <v>51</v>
      </c>
      <c r="O10" s="21" t="s">
        <v>52</v>
      </c>
      <c r="P10" s="21" t="s">
        <v>53</v>
      </c>
      <c r="Q10" s="21" t="s">
        <v>54</v>
      </c>
      <c r="R10" s="21" t="s">
        <v>55</v>
      </c>
      <c r="S10" s="21" t="s">
        <v>1</v>
      </c>
      <c r="T10" s="21" t="s">
        <v>2</v>
      </c>
    </row>
    <row r="11" spans="1:20" ht="24.95" customHeight="1" x14ac:dyDescent="0.2">
      <c r="A11" s="42" t="s">
        <v>32</v>
      </c>
      <c r="B11" s="26">
        <v>3442075.2</v>
      </c>
      <c r="C11" s="26">
        <v>3694498.4</v>
      </c>
      <c r="D11" s="26">
        <v>3912621.3500777101</v>
      </c>
      <c r="E11" s="35">
        <v>4141457.3412427902</v>
      </c>
      <c r="F11" s="35">
        <v>4362673.3333498603</v>
      </c>
      <c r="G11" s="35">
        <v>4512932.3325045398</v>
      </c>
      <c r="H11" s="35">
        <v>4661296.6814493798</v>
      </c>
      <c r="I11" s="35">
        <v>4907515.9085669499</v>
      </c>
      <c r="J11" s="35">
        <v>5218770.15064489</v>
      </c>
      <c r="K11" s="35">
        <v>5651370.1818794804</v>
      </c>
      <c r="L11" s="35">
        <v>6047386.4833576698</v>
      </c>
      <c r="M11" s="35">
        <v>6383345.0752232904</v>
      </c>
      <c r="N11" s="35">
        <v>6625693.1722686496</v>
      </c>
      <c r="O11" s="35">
        <v>6946700.4380278597</v>
      </c>
      <c r="P11" s="35">
        <v>7241315.5709359702</v>
      </c>
      <c r="Q11" s="35">
        <v>7521654.8875926798</v>
      </c>
      <c r="R11" s="35">
        <v>7791024.0977295404</v>
      </c>
      <c r="S11" s="35">
        <v>8056222.2266292199</v>
      </c>
      <c r="T11" s="35">
        <v>8336158.0199999996</v>
      </c>
    </row>
    <row r="12" spans="1:20" ht="24.95" customHeight="1" x14ac:dyDescent="0.2">
      <c r="A12" s="43" t="s">
        <v>19</v>
      </c>
      <c r="B12" s="26">
        <v>1773110.4</v>
      </c>
      <c r="C12" s="26">
        <v>1936166.1</v>
      </c>
      <c r="D12" s="26">
        <v>2052879.03539672</v>
      </c>
      <c r="E12" s="35">
        <v>2136102.2461632299</v>
      </c>
      <c r="F12" s="35">
        <v>2217549.6468756702</v>
      </c>
      <c r="G12" s="35">
        <v>2231528.9081033901</v>
      </c>
      <c r="H12" s="35">
        <v>2264737.56752</v>
      </c>
      <c r="I12" s="35">
        <v>2344972.2731092498</v>
      </c>
      <c r="J12" s="35">
        <v>2462772.98654682</v>
      </c>
      <c r="K12" s="35">
        <v>2624970.24038235</v>
      </c>
      <c r="L12" s="35">
        <v>2743085.7042283202</v>
      </c>
      <c r="M12" s="35">
        <v>2841740.6339628999</v>
      </c>
      <c r="N12" s="35">
        <v>2893577.6737175798</v>
      </c>
      <c r="O12" s="35">
        <v>2960054.6605222099</v>
      </c>
      <c r="P12" s="35">
        <v>3016132.4643839002</v>
      </c>
      <c r="Q12" s="35">
        <v>3065534.7930956702</v>
      </c>
      <c r="R12" s="35">
        <v>3128493.8237328301</v>
      </c>
      <c r="S12" s="35">
        <v>3175960.3766990001</v>
      </c>
      <c r="T12" s="35">
        <v>3237273.99</v>
      </c>
    </row>
    <row r="13" spans="1:20" ht="24.95" customHeight="1" thickBot="1" x14ac:dyDescent="0.25">
      <c r="A13" s="43" t="s">
        <v>33</v>
      </c>
      <c r="B13" s="26">
        <v>86.8</v>
      </c>
      <c r="C13" s="26">
        <v>34.700000000000003</v>
      </c>
      <c r="D13" s="26">
        <v>33.2177323196141</v>
      </c>
      <c r="E13" s="35">
        <v>3228.2182157119901</v>
      </c>
      <c r="F13" s="35">
        <v>45.166200213684199</v>
      </c>
      <c r="G13" s="35">
        <v>11.229576672227701</v>
      </c>
      <c r="H13" s="35">
        <v>10.1636345157028</v>
      </c>
      <c r="I13" s="35">
        <v>8.7010627195406993</v>
      </c>
      <c r="J13" s="35">
        <v>9.5934794087243596</v>
      </c>
      <c r="K13" s="35">
        <v>5.3297107826246499</v>
      </c>
      <c r="L13" s="35">
        <v>4.7099769706915504</v>
      </c>
      <c r="M13" s="35">
        <v>2.4541458952550701</v>
      </c>
      <c r="N13" s="35">
        <v>2.6276713625963399</v>
      </c>
      <c r="O13" s="35">
        <v>-7.1145441609919704</v>
      </c>
      <c r="P13" s="35">
        <v>0.66931251688774596</v>
      </c>
      <c r="Q13" s="35">
        <v>0.173525467341268</v>
      </c>
      <c r="R13" s="35">
        <v>0.198314819818592</v>
      </c>
      <c r="S13" s="35">
        <v>24327.1797897367</v>
      </c>
      <c r="T13" s="35">
        <v>31560.89</v>
      </c>
    </row>
    <row r="14" spans="1:20" ht="24.95" customHeight="1" thickBot="1" x14ac:dyDescent="0.25">
      <c r="A14" s="28" t="s">
        <v>20</v>
      </c>
      <c r="B14" s="29">
        <f>B11+B12+B13</f>
        <v>5215272.3999999994</v>
      </c>
      <c r="C14" s="29">
        <f t="shared" ref="C14:T14" si="0">C11+C12+C13</f>
        <v>5630699.2000000002</v>
      </c>
      <c r="D14" s="29">
        <f t="shared" si="0"/>
        <v>5965533.60320675</v>
      </c>
      <c r="E14" s="29">
        <f t="shared" si="0"/>
        <v>6280787.805621733</v>
      </c>
      <c r="F14" s="29">
        <f t="shared" si="0"/>
        <v>6580268.1464257445</v>
      </c>
      <c r="G14" s="29">
        <f t="shared" si="0"/>
        <v>6744472.4701846028</v>
      </c>
      <c r="H14" s="29">
        <f t="shared" si="0"/>
        <v>6926044.4126038952</v>
      </c>
      <c r="I14" s="29">
        <f t="shared" si="0"/>
        <v>7252496.882738919</v>
      </c>
      <c r="J14" s="29">
        <f t="shared" si="0"/>
        <v>7681552.7306711189</v>
      </c>
      <c r="K14" s="29">
        <f t="shared" si="0"/>
        <v>8276345.7519726129</v>
      </c>
      <c r="L14" s="29">
        <f t="shared" si="0"/>
        <v>8790476.897562962</v>
      </c>
      <c r="M14" s="29">
        <f t="shared" si="0"/>
        <v>9225088.1633320861</v>
      </c>
      <c r="N14" s="29">
        <f t="shared" si="0"/>
        <v>9519273.4736575913</v>
      </c>
      <c r="O14" s="29">
        <f t="shared" si="0"/>
        <v>9906747.9840059094</v>
      </c>
      <c r="P14" s="29">
        <f t="shared" si="0"/>
        <v>10257448.704632387</v>
      </c>
      <c r="Q14" s="29">
        <f t="shared" si="0"/>
        <v>10587189.854213817</v>
      </c>
      <c r="R14" s="29">
        <f t="shared" si="0"/>
        <v>10919518.11977719</v>
      </c>
      <c r="S14" s="29">
        <f t="shared" si="0"/>
        <v>11256509.783117957</v>
      </c>
      <c r="T14" s="29">
        <f t="shared" si="0"/>
        <v>11604992.9</v>
      </c>
    </row>
    <row r="15" spans="1:20" ht="24.95" customHeight="1" x14ac:dyDescent="0.2">
      <c r="A15" s="44" t="s">
        <v>38</v>
      </c>
      <c r="B15" s="30">
        <v>314607.5</v>
      </c>
      <c r="C15" s="30">
        <v>339679.7</v>
      </c>
      <c r="D15" s="30">
        <v>354852.01996038703</v>
      </c>
      <c r="E15" s="31">
        <v>367015.53548719798</v>
      </c>
      <c r="F15" s="30">
        <v>391288.27785889403</v>
      </c>
      <c r="G15" s="30">
        <v>397341.88731256197</v>
      </c>
      <c r="H15" s="30">
        <v>403574.25278694299</v>
      </c>
      <c r="I15" s="35">
        <v>414938.11338154</v>
      </c>
      <c r="J15" s="35">
        <v>435224.10814107099</v>
      </c>
      <c r="K15" s="35">
        <v>460437.50728187198</v>
      </c>
      <c r="L15" s="35">
        <v>478496.67450836499</v>
      </c>
      <c r="M15" s="35">
        <v>494684.31999087799</v>
      </c>
      <c r="N15" s="35">
        <v>511074.56885118701</v>
      </c>
      <c r="O15" s="35">
        <v>518433.13939796598</v>
      </c>
      <c r="P15" s="35">
        <v>533939.77178922098</v>
      </c>
      <c r="Q15" s="35">
        <v>540586.11944997404</v>
      </c>
      <c r="R15" s="35">
        <v>556729.49114896206</v>
      </c>
      <c r="S15" s="35">
        <v>560870.25500806898</v>
      </c>
      <c r="T15" s="35">
        <v>575370.89</v>
      </c>
    </row>
    <row r="16" spans="1:20" ht="24.95" customHeight="1" x14ac:dyDescent="0.2">
      <c r="A16" s="43" t="s">
        <v>21</v>
      </c>
      <c r="B16" s="26">
        <v>37114.800000000003</v>
      </c>
      <c r="C16" s="26">
        <v>39504.6</v>
      </c>
      <c r="D16" s="35">
        <v>41070.726501553101</v>
      </c>
      <c r="E16" s="35">
        <v>41685.552021695599</v>
      </c>
      <c r="F16" s="35">
        <v>42124.249192486801</v>
      </c>
      <c r="G16" s="35">
        <v>41536.6919600693</v>
      </c>
      <c r="H16" s="35">
        <v>41394.772917136601</v>
      </c>
      <c r="I16" s="35">
        <v>42038.130981980597</v>
      </c>
      <c r="J16" s="35">
        <v>43133.151048961503</v>
      </c>
      <c r="K16" s="35">
        <v>46534.299787555203</v>
      </c>
      <c r="L16" s="35">
        <v>47118.089038396203</v>
      </c>
      <c r="M16" s="35">
        <v>47636.335241287197</v>
      </c>
      <c r="N16" s="35">
        <v>47663.553950307301</v>
      </c>
      <c r="O16" s="35">
        <v>47708.149995414002</v>
      </c>
      <c r="P16" s="35">
        <v>47229.765071306603</v>
      </c>
      <c r="Q16" s="35">
        <v>46804.875569845201</v>
      </c>
      <c r="R16" s="35">
        <v>46337.224435360498</v>
      </c>
      <c r="S16" s="35">
        <v>45894.164338533301</v>
      </c>
      <c r="T16" s="35">
        <v>45720.66</v>
      </c>
    </row>
    <row r="17" spans="1:20" ht="24.95" customHeight="1" x14ac:dyDescent="0.2">
      <c r="A17" s="43" t="s">
        <v>31</v>
      </c>
      <c r="B17" s="26">
        <v>14633.1</v>
      </c>
      <c r="C17" s="26">
        <v>1601.1</v>
      </c>
      <c r="D17" s="26">
        <v>309.02406798231999</v>
      </c>
      <c r="E17" s="35">
        <v>94.149960708876307</v>
      </c>
      <c r="F17" s="35">
        <v>66.113203057022901</v>
      </c>
      <c r="G17" s="35">
        <v>0</v>
      </c>
      <c r="H17" s="35">
        <v>0</v>
      </c>
      <c r="I17" s="36" t="s">
        <v>56</v>
      </c>
      <c r="J17" s="36" t="s">
        <v>56</v>
      </c>
      <c r="K17" s="36" t="s">
        <v>56</v>
      </c>
      <c r="L17" s="36" t="s">
        <v>56</v>
      </c>
      <c r="M17" s="36" t="s">
        <v>56</v>
      </c>
      <c r="N17" s="36" t="s">
        <v>56</v>
      </c>
      <c r="O17" s="26" t="s">
        <v>56</v>
      </c>
      <c r="P17" s="36" t="s">
        <v>56</v>
      </c>
      <c r="Q17" s="36" t="s">
        <v>36</v>
      </c>
      <c r="R17" s="36" t="s">
        <v>36</v>
      </c>
      <c r="S17" s="36" t="s">
        <v>36</v>
      </c>
      <c r="T17" s="36" t="s">
        <v>36</v>
      </c>
    </row>
    <row r="18" spans="1:20" ht="24.95" customHeight="1" thickBot="1" x14ac:dyDescent="0.25">
      <c r="A18" s="45" t="s">
        <v>30</v>
      </c>
      <c r="B18" s="32">
        <v>13532.2</v>
      </c>
      <c r="C18" s="32">
        <v>11587.2</v>
      </c>
      <c r="D18" s="32">
        <v>8548.6329911576395</v>
      </c>
      <c r="E18" s="35">
        <v>5205.6152841231597</v>
      </c>
      <c r="F18" s="35">
        <v>1903.2769045039799</v>
      </c>
      <c r="G18" s="35">
        <v>-32.821102679976903</v>
      </c>
      <c r="H18" s="35">
        <v>-36.936135191212699</v>
      </c>
      <c r="I18" s="35">
        <v>-13.658933215005501</v>
      </c>
      <c r="J18" s="35">
        <v>6.49481034905887</v>
      </c>
      <c r="K18" s="35">
        <v>0</v>
      </c>
      <c r="L18" s="35">
        <v>0</v>
      </c>
      <c r="M18" s="36" t="s">
        <v>56</v>
      </c>
      <c r="N18" s="36" t="s">
        <v>56</v>
      </c>
      <c r="O18" s="32" t="s">
        <v>56</v>
      </c>
      <c r="P18" s="36" t="s">
        <v>36</v>
      </c>
      <c r="Q18" s="36" t="s">
        <v>36</v>
      </c>
      <c r="R18" s="36" t="s">
        <v>36</v>
      </c>
      <c r="S18" s="36" t="s">
        <v>36</v>
      </c>
      <c r="T18" s="36" t="s">
        <v>36</v>
      </c>
    </row>
    <row r="19" spans="1:20" ht="24.95" customHeight="1" x14ac:dyDescent="0.2">
      <c r="A19" s="23" t="s">
        <v>22</v>
      </c>
      <c r="B19" s="34">
        <f>SUM(B14,B15,B16,B17,B18)</f>
        <v>5595159.9999999991</v>
      </c>
      <c r="C19" s="34">
        <f t="shared" ref="C19:H19" si="1">SUM(C14,C15,C16,C17,C18)</f>
        <v>6023071.7999999998</v>
      </c>
      <c r="D19" s="34">
        <f t="shared" si="1"/>
        <v>6370314.0067278296</v>
      </c>
      <c r="E19" s="34">
        <f t="shared" si="1"/>
        <v>6694788.6583754588</v>
      </c>
      <c r="F19" s="34">
        <f t="shared" si="1"/>
        <v>7015650.0635846863</v>
      </c>
      <c r="G19" s="34">
        <f t="shared" si="1"/>
        <v>7183318.2283545546</v>
      </c>
      <c r="H19" s="34">
        <f t="shared" si="1"/>
        <v>7370976.502172783</v>
      </c>
      <c r="I19" s="33">
        <f>I14+I15+I16+I18</f>
        <v>7709459.4681692254</v>
      </c>
      <c r="J19" s="33">
        <f>J14+J15+J16+J18</f>
        <v>8159916.4846715005</v>
      </c>
      <c r="K19" s="33">
        <f>K14+K15+K16+K18</f>
        <v>8783317.5590420403</v>
      </c>
      <c r="L19" s="33">
        <f>L14+L15+L16+L18</f>
        <v>9316091.6611097232</v>
      </c>
      <c r="M19" s="33">
        <f t="shared" ref="M19:T19" si="2">M14+M15+M16</f>
        <v>9767408.8185642511</v>
      </c>
      <c r="N19" s="33">
        <f t="shared" si="2"/>
        <v>10078011.596459087</v>
      </c>
      <c r="O19" s="33">
        <f t="shared" si="2"/>
        <v>10472889.27339929</v>
      </c>
      <c r="P19" s="33">
        <f t="shared" si="2"/>
        <v>10838618.241492914</v>
      </c>
      <c r="Q19" s="33">
        <f t="shared" si="2"/>
        <v>11174580.849233637</v>
      </c>
      <c r="R19" s="33">
        <f t="shared" si="2"/>
        <v>11522584.835361512</v>
      </c>
      <c r="S19" s="33">
        <f t="shared" si="2"/>
        <v>11863274.20246456</v>
      </c>
      <c r="T19" s="33">
        <f t="shared" si="2"/>
        <v>12226084.450000001</v>
      </c>
    </row>
    <row r="20" spans="1:20" ht="14.2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4.2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4.2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4.25" x14ac:dyDescent="0.2">
      <c r="A23" s="14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ht="14.25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ht="14.2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4.2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4.2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4.2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x14ac:dyDescent="0.2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</sheetData>
  <customSheetViews>
    <customSheetView guid="{6D1FCA38-2285-449C-BA2B-922ECB79197A}" showGridLines="0" hiddenRows="1" hiddenColumns="1" topLeftCell="B1">
      <selection activeCell="B10" sqref="A10:XFD10"/>
      <pageMargins left="0.7" right="0.7" top="0.75" bottom="0.75" header="0.3" footer="0.3"/>
      <pageSetup paperSize="9" orientation="portrait" r:id="rId1"/>
    </customSheetView>
    <customSheetView guid="{26359492-7790-46F6-94D3-E0D2AC6AADF5}" showGridLines="0" hiddenRows="1" hiddenColumns="1"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00600-80A7-4D85-9ACC-A291E94D59D0}">
  <dimension ref="A1:Z32"/>
  <sheetViews>
    <sheetView showGridLines="0" tabSelected="1" zoomScale="75" zoomScaleNormal="75" workbookViewId="0">
      <pane xSplit="1" topLeftCell="B1" activePane="topRight" state="frozen"/>
      <selection activeCell="A4" sqref="A4"/>
      <selection pane="topRight"/>
    </sheetView>
  </sheetViews>
  <sheetFormatPr defaultColWidth="11.5703125" defaultRowHeight="12.75" x14ac:dyDescent="0.2"/>
  <cols>
    <col min="1" max="1" width="52" customWidth="1"/>
    <col min="2" max="21" width="19.7109375" customWidth="1"/>
  </cols>
  <sheetData>
    <row r="1" spans="1:26" ht="18" customHeight="1" x14ac:dyDescent="0.2">
      <c r="A1" s="46" t="s">
        <v>74</v>
      </c>
    </row>
    <row r="2" spans="1:26" ht="16.5" x14ac:dyDescent="0.2">
      <c r="A2" s="22" t="s">
        <v>0</v>
      </c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6" ht="16.5" x14ac:dyDescent="0.2">
      <c r="A3" s="22" t="s">
        <v>78</v>
      </c>
      <c r="B3" s="8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26" ht="16.5" x14ac:dyDescent="0.2">
      <c r="A4" s="22" t="s">
        <v>79</v>
      </c>
      <c r="B4" s="8"/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26" ht="16.5" x14ac:dyDescent="0.2">
      <c r="A5" s="22" t="s">
        <v>77</v>
      </c>
      <c r="B5" s="8"/>
      <c r="C5" s="9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26" ht="16.5" x14ac:dyDescent="0.2">
      <c r="A6" s="22" t="s">
        <v>84</v>
      </c>
      <c r="B6" s="8"/>
      <c r="C6" s="9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26" ht="16.5" x14ac:dyDescent="0.2">
      <c r="A7" s="22" t="s">
        <v>85</v>
      </c>
      <c r="B7" s="8"/>
      <c r="C7" s="9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26" ht="16.5" x14ac:dyDescent="0.2">
      <c r="A8" s="22" t="s">
        <v>71</v>
      </c>
      <c r="B8" s="8"/>
      <c r="C8" s="9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26" ht="16.5" x14ac:dyDescent="0.3">
      <c r="A9" s="2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26" ht="21" customHeight="1" thickBot="1" x14ac:dyDescent="0.25">
      <c r="A10" s="15"/>
      <c r="B10" s="1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6" t="s">
        <v>6</v>
      </c>
      <c r="H10" s="6" t="s">
        <v>7</v>
      </c>
      <c r="I10" s="6" t="s">
        <v>8</v>
      </c>
      <c r="J10" s="6" t="s">
        <v>9</v>
      </c>
      <c r="K10" s="6" t="s">
        <v>10</v>
      </c>
      <c r="L10" s="6" t="s">
        <v>11</v>
      </c>
      <c r="M10" s="6" t="s">
        <v>12</v>
      </c>
      <c r="N10" s="6" t="s">
        <v>13</v>
      </c>
      <c r="O10" s="6" t="s">
        <v>14</v>
      </c>
      <c r="P10" s="6" t="s">
        <v>15</v>
      </c>
      <c r="Q10" s="6" t="s">
        <v>16</v>
      </c>
      <c r="R10" s="6" t="s">
        <v>17</v>
      </c>
      <c r="S10" s="6" t="s">
        <v>18</v>
      </c>
      <c r="T10" s="6" t="s">
        <v>75</v>
      </c>
      <c r="U10" s="6" t="s">
        <v>76</v>
      </c>
    </row>
    <row r="11" spans="1:26" ht="24.95" customHeight="1" x14ac:dyDescent="0.2">
      <c r="A11" s="43" t="s">
        <v>66</v>
      </c>
      <c r="B11" s="40">
        <v>8056168</v>
      </c>
      <c r="C11" s="41">
        <v>8336287</v>
      </c>
      <c r="D11" s="41">
        <v>8697639</v>
      </c>
      <c r="E11" s="41">
        <v>9158618</v>
      </c>
      <c r="F11" s="41">
        <v>9542498</v>
      </c>
      <c r="G11" s="41">
        <v>9854240</v>
      </c>
      <c r="H11" s="41">
        <v>10311358</v>
      </c>
      <c r="I11" s="41">
        <v>10651807</v>
      </c>
      <c r="J11" s="41">
        <v>11049927</v>
      </c>
      <c r="K11" s="41">
        <v>11934816</v>
      </c>
      <c r="L11" s="41">
        <v>12689705</v>
      </c>
      <c r="M11" s="41">
        <v>13183415</v>
      </c>
      <c r="N11" s="41">
        <v>14077595</v>
      </c>
      <c r="O11" s="41">
        <v>15218767</v>
      </c>
      <c r="P11" s="41">
        <v>16122749</v>
      </c>
      <c r="Q11" s="41">
        <v>16738780</v>
      </c>
      <c r="R11" s="41">
        <v>17436609</v>
      </c>
      <c r="S11" s="41">
        <v>18389049</v>
      </c>
      <c r="T11" s="41">
        <v>19468186</v>
      </c>
      <c r="U11" s="41">
        <v>20627227</v>
      </c>
    </row>
    <row r="12" spans="1:26" ht="24.95" customHeight="1" x14ac:dyDescent="0.2">
      <c r="A12" s="43" t="s">
        <v>58</v>
      </c>
      <c r="B12" s="40">
        <v>3175838</v>
      </c>
      <c r="C12" s="41">
        <v>3237390</v>
      </c>
      <c r="D12" s="41">
        <v>3341756</v>
      </c>
      <c r="E12" s="41">
        <v>3465850</v>
      </c>
      <c r="F12" s="41">
        <v>3562822</v>
      </c>
      <c r="G12" s="41">
        <v>3610012</v>
      </c>
      <c r="H12" s="41">
        <v>3697192</v>
      </c>
      <c r="I12" s="41">
        <v>3761856</v>
      </c>
      <c r="J12" s="41">
        <v>3830372</v>
      </c>
      <c r="K12" s="41">
        <v>4025079</v>
      </c>
      <c r="L12" s="41">
        <v>4174312</v>
      </c>
      <c r="M12" s="41">
        <v>4226950</v>
      </c>
      <c r="N12" s="41">
        <v>4350461</v>
      </c>
      <c r="O12" s="41">
        <v>4509622</v>
      </c>
      <c r="P12" s="41">
        <v>4563837</v>
      </c>
      <c r="Q12" s="41">
        <v>4543304</v>
      </c>
      <c r="R12" s="41">
        <v>4526707</v>
      </c>
      <c r="S12" s="41">
        <v>4556260</v>
      </c>
      <c r="T12" s="41">
        <v>4582449</v>
      </c>
      <c r="U12" s="41">
        <v>4598092</v>
      </c>
    </row>
    <row r="13" spans="1:26" ht="24.95" customHeight="1" x14ac:dyDescent="0.2">
      <c r="A13" s="43" t="s">
        <v>59</v>
      </c>
      <c r="B13" s="40">
        <v>24318</v>
      </c>
      <c r="C13" s="41">
        <v>31557</v>
      </c>
      <c r="D13" s="41">
        <v>30784</v>
      </c>
      <c r="E13" s="41">
        <v>15</v>
      </c>
      <c r="F13" s="41">
        <v>0</v>
      </c>
      <c r="G13" s="41">
        <v>0</v>
      </c>
      <c r="H13" s="41">
        <v>2</v>
      </c>
      <c r="I13" s="41">
        <v>0</v>
      </c>
      <c r="J13" s="41">
        <v>18419</v>
      </c>
      <c r="K13" s="41">
        <v>17713</v>
      </c>
      <c r="L13" s="41">
        <v>17051</v>
      </c>
      <c r="M13" s="41">
        <v>16142</v>
      </c>
      <c r="N13" s="41">
        <v>15581</v>
      </c>
      <c r="O13" s="41">
        <v>14959</v>
      </c>
      <c r="P13" s="41">
        <v>0</v>
      </c>
      <c r="Q13" s="41">
        <v>13257</v>
      </c>
      <c r="R13" s="41">
        <v>12274</v>
      </c>
      <c r="S13" s="41">
        <v>11443</v>
      </c>
      <c r="T13" s="41">
        <v>10680</v>
      </c>
      <c r="U13" s="41">
        <v>9765</v>
      </c>
    </row>
    <row r="14" spans="1:26" ht="24.95" customHeight="1" thickBot="1" x14ac:dyDescent="0.25">
      <c r="A14" s="43" t="s">
        <v>60</v>
      </c>
      <c r="B14" s="40">
        <v>-46579</v>
      </c>
      <c r="C14" s="41">
        <v>-49802</v>
      </c>
      <c r="D14" s="41">
        <v>-52034</v>
      </c>
      <c r="E14" s="41">
        <v>-61738</v>
      </c>
      <c r="F14" s="41">
        <v>-65979</v>
      </c>
      <c r="G14" s="41">
        <v>-68852</v>
      </c>
      <c r="H14" s="41">
        <v>-71720</v>
      </c>
      <c r="I14" s="41">
        <v>-74665</v>
      </c>
      <c r="J14" s="41">
        <v>-78232</v>
      </c>
      <c r="K14" s="41">
        <v>-66449</v>
      </c>
      <c r="L14" s="41">
        <v>-53939</v>
      </c>
      <c r="M14" s="41">
        <v>-56736</v>
      </c>
      <c r="N14" s="41">
        <v>-60441</v>
      </c>
      <c r="O14" s="41">
        <v>-65996</v>
      </c>
      <c r="P14" s="41">
        <v>-69383</v>
      </c>
      <c r="Q14" s="41">
        <v>-73580</v>
      </c>
      <c r="R14" s="41">
        <v>-77975</v>
      </c>
      <c r="S14" s="41">
        <v>-83933</v>
      </c>
      <c r="T14" s="41">
        <v>-89968</v>
      </c>
      <c r="U14" s="41">
        <v>-96603</v>
      </c>
    </row>
    <row r="15" spans="1:26" ht="24.95" customHeight="1" thickBot="1" x14ac:dyDescent="0.25">
      <c r="A15" s="37" t="s">
        <v>61</v>
      </c>
      <c r="B15" s="38">
        <f>B11+B12+B13+B14</f>
        <v>11209745</v>
      </c>
      <c r="C15" s="39">
        <f t="shared" ref="C15:S15" si="0">C11+C12+C13+C14</f>
        <v>11555432</v>
      </c>
      <c r="D15" s="39">
        <f t="shared" si="0"/>
        <v>12018145</v>
      </c>
      <c r="E15" s="39">
        <f t="shared" si="0"/>
        <v>12562745</v>
      </c>
      <c r="F15" s="39">
        <f t="shared" si="0"/>
        <v>13039341</v>
      </c>
      <c r="G15" s="39">
        <f t="shared" si="0"/>
        <v>13395400</v>
      </c>
      <c r="H15" s="39">
        <f t="shared" si="0"/>
        <v>13936832</v>
      </c>
      <c r="I15" s="39">
        <f t="shared" si="0"/>
        <v>14338998</v>
      </c>
      <c r="J15" s="39">
        <f t="shared" si="0"/>
        <v>14820486</v>
      </c>
      <c r="K15" s="39">
        <f t="shared" si="0"/>
        <v>15911159</v>
      </c>
      <c r="L15" s="39">
        <f t="shared" si="0"/>
        <v>16827129</v>
      </c>
      <c r="M15" s="39">
        <f t="shared" si="0"/>
        <v>17369771</v>
      </c>
      <c r="N15" s="39">
        <f t="shared" si="0"/>
        <v>18383196</v>
      </c>
      <c r="O15" s="39">
        <f t="shared" si="0"/>
        <v>19677352</v>
      </c>
      <c r="P15" s="39">
        <f t="shared" si="0"/>
        <v>20617203</v>
      </c>
      <c r="Q15" s="39">
        <f t="shared" si="0"/>
        <v>21221761</v>
      </c>
      <c r="R15" s="39">
        <f t="shared" si="0"/>
        <v>21897615</v>
      </c>
      <c r="S15" s="39">
        <f t="shared" si="0"/>
        <v>22872819</v>
      </c>
      <c r="T15" s="39">
        <f t="shared" ref="T15:U15" si="1">T11+T12+T13+T14</f>
        <v>23971347</v>
      </c>
      <c r="U15" s="39">
        <f t="shared" si="1"/>
        <v>25138481</v>
      </c>
    </row>
    <row r="16" spans="1:26" ht="24.95" customHeight="1" x14ac:dyDescent="0.2">
      <c r="A16" s="43" t="s">
        <v>62</v>
      </c>
      <c r="B16" s="40">
        <v>560884</v>
      </c>
      <c r="C16" s="41">
        <v>575361</v>
      </c>
      <c r="D16" s="41">
        <v>588973</v>
      </c>
      <c r="E16" s="41">
        <v>616973</v>
      </c>
      <c r="F16" s="41">
        <v>623010</v>
      </c>
      <c r="G16" s="41">
        <v>636567</v>
      </c>
      <c r="H16" s="41">
        <v>653915</v>
      </c>
      <c r="I16" s="41">
        <v>670320</v>
      </c>
      <c r="J16" s="41">
        <v>685942</v>
      </c>
      <c r="K16" s="41">
        <v>721628</v>
      </c>
      <c r="L16" s="41">
        <v>745163</v>
      </c>
      <c r="M16" s="41">
        <v>753820</v>
      </c>
      <c r="N16" s="41">
        <v>795309</v>
      </c>
      <c r="O16" s="41">
        <v>830619</v>
      </c>
      <c r="P16" s="41">
        <v>899405</v>
      </c>
      <c r="Q16" s="41">
        <v>957553</v>
      </c>
      <c r="R16" s="41">
        <v>1033856</v>
      </c>
      <c r="S16" s="41">
        <v>1059485</v>
      </c>
      <c r="T16" s="41">
        <v>1125870</v>
      </c>
      <c r="U16" s="41">
        <v>1200389</v>
      </c>
      <c r="V16" s="14"/>
      <c r="W16" s="14"/>
      <c r="X16" s="14"/>
      <c r="Y16" s="14"/>
      <c r="Z16" s="14"/>
    </row>
    <row r="17" spans="1:21" ht="24.95" customHeight="1" x14ac:dyDescent="0.2">
      <c r="A17" s="43" t="s">
        <v>63</v>
      </c>
      <c r="B17" s="40">
        <v>45885</v>
      </c>
      <c r="C17" s="41">
        <v>45712</v>
      </c>
      <c r="D17" s="41">
        <v>46069</v>
      </c>
      <c r="E17" s="41">
        <v>46248</v>
      </c>
      <c r="F17" s="41">
        <v>45653</v>
      </c>
      <c r="G17" s="41">
        <v>45043</v>
      </c>
      <c r="H17" s="41">
        <v>44862</v>
      </c>
      <c r="I17" s="41">
        <v>44221</v>
      </c>
      <c r="J17" s="41">
        <v>5020</v>
      </c>
      <c r="K17" s="41">
        <v>50135</v>
      </c>
      <c r="L17" s="41">
        <v>49119</v>
      </c>
      <c r="M17" s="41">
        <v>47549</v>
      </c>
      <c r="N17" s="41">
        <v>46854</v>
      </c>
      <c r="O17" s="41">
        <v>45999</v>
      </c>
      <c r="P17" s="41">
        <v>44826</v>
      </c>
      <c r="Q17" s="41">
        <v>42703</v>
      </c>
      <c r="R17" s="41">
        <v>40630</v>
      </c>
      <c r="S17" s="41">
        <v>39051</v>
      </c>
      <c r="T17" s="41">
        <v>37754</v>
      </c>
      <c r="U17" s="41">
        <v>36151</v>
      </c>
    </row>
    <row r="18" spans="1:21" ht="50.1" customHeight="1" thickBot="1" x14ac:dyDescent="0.25">
      <c r="A18" s="45" t="s">
        <v>64</v>
      </c>
      <c r="B18" s="40">
        <v>178360</v>
      </c>
      <c r="C18" s="41">
        <v>172906</v>
      </c>
      <c r="D18" s="41">
        <v>163932</v>
      </c>
      <c r="E18" s="41">
        <v>158939</v>
      </c>
      <c r="F18" s="41">
        <v>152482</v>
      </c>
      <c r="G18" s="41">
        <v>138275</v>
      </c>
      <c r="H18" s="41">
        <v>0</v>
      </c>
      <c r="I18" s="41">
        <v>121871</v>
      </c>
      <c r="J18" s="41">
        <v>115038</v>
      </c>
      <c r="K18" s="41">
        <v>182293</v>
      </c>
      <c r="L18" s="41">
        <v>165771</v>
      </c>
      <c r="M18" s="41">
        <v>157523</v>
      </c>
      <c r="N18" s="41">
        <v>149612</v>
      </c>
      <c r="O18" s="41">
        <v>139175</v>
      </c>
      <c r="P18" s="41">
        <v>127869</v>
      </c>
      <c r="Q18" s="41">
        <v>115188</v>
      </c>
      <c r="R18" s="41">
        <v>103829</v>
      </c>
      <c r="S18" s="41">
        <v>93587</v>
      </c>
      <c r="T18" s="41">
        <v>84711</v>
      </c>
      <c r="U18" s="41">
        <v>76161</v>
      </c>
    </row>
    <row r="19" spans="1:21" ht="24.95" customHeight="1" thickBot="1" x14ac:dyDescent="0.25">
      <c r="A19" s="37" t="s">
        <v>65</v>
      </c>
      <c r="B19" s="38">
        <f>B15+B16+B17+B18</f>
        <v>11994874</v>
      </c>
      <c r="C19" s="39">
        <f t="shared" ref="C19:S19" si="2">C15+C16+C17+C18</f>
        <v>12349411</v>
      </c>
      <c r="D19" s="39">
        <f t="shared" si="2"/>
        <v>12817119</v>
      </c>
      <c r="E19" s="39">
        <f t="shared" si="2"/>
        <v>13384905</v>
      </c>
      <c r="F19" s="39">
        <f t="shared" si="2"/>
        <v>13860486</v>
      </c>
      <c r="G19" s="39">
        <f t="shared" si="2"/>
        <v>14215285</v>
      </c>
      <c r="H19" s="39">
        <f t="shared" si="2"/>
        <v>14635609</v>
      </c>
      <c r="I19" s="39">
        <f t="shared" si="2"/>
        <v>15175410</v>
      </c>
      <c r="J19" s="39">
        <f t="shared" si="2"/>
        <v>15626486</v>
      </c>
      <c r="K19" s="39">
        <f t="shared" si="2"/>
        <v>16865215</v>
      </c>
      <c r="L19" s="39">
        <f t="shared" si="2"/>
        <v>17787182</v>
      </c>
      <c r="M19" s="39">
        <f t="shared" si="2"/>
        <v>18328663</v>
      </c>
      <c r="N19" s="39">
        <f t="shared" si="2"/>
        <v>19374971</v>
      </c>
      <c r="O19" s="39">
        <f t="shared" si="2"/>
        <v>20693145</v>
      </c>
      <c r="P19" s="39">
        <f t="shared" si="2"/>
        <v>21689303</v>
      </c>
      <c r="Q19" s="39">
        <f t="shared" si="2"/>
        <v>22337205</v>
      </c>
      <c r="R19" s="39">
        <f t="shared" si="2"/>
        <v>23075930</v>
      </c>
      <c r="S19" s="39">
        <f t="shared" si="2"/>
        <v>24064942</v>
      </c>
      <c r="T19" s="39">
        <f t="shared" ref="T19:U19" si="3">T15+T16+T17+T18</f>
        <v>25219682</v>
      </c>
      <c r="U19" s="39">
        <f t="shared" si="3"/>
        <v>26451182</v>
      </c>
    </row>
    <row r="20" spans="1:21" ht="24.95" customHeight="1" x14ac:dyDescent="0.2">
      <c r="A20" s="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21" ht="24.95" customHeight="1" x14ac:dyDescent="0.2">
      <c r="A21" s="3" t="s">
        <v>72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21" ht="24.95" customHeight="1" x14ac:dyDescent="0.2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21" ht="24.95" customHeight="1" x14ac:dyDescent="0.2">
      <c r="A23" s="3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21" s="14" customFormat="1" ht="24.95" customHeight="1" x14ac:dyDescent="0.2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21" s="14" customFormat="1" ht="24.95" customHeight="1" x14ac:dyDescent="0.2">
      <c r="A25" s="1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21" s="14" customFormat="1" ht="24.95" customHeight="1" x14ac:dyDescent="0.2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21" s="14" customFormat="1" ht="24.95" customHeight="1" x14ac:dyDescent="0.2">
      <c r="A27" s="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21" s="14" customFormat="1" ht="24.95" customHeight="1" x14ac:dyDescent="0.2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21" s="14" customFormat="1" ht="24.95" customHeight="1" x14ac:dyDescent="0.2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21" s="14" customFormat="1" x14ac:dyDescent="0.2"/>
    <row r="31" spans="1:21" s="14" customFormat="1" ht="14.25" x14ac:dyDescent="0.2">
      <c r="D31" s="11"/>
    </row>
    <row r="32" spans="1:21" x14ac:dyDescent="0.2">
      <c r="B32" s="14"/>
    </row>
  </sheetData>
  <customSheetViews>
    <customSheetView guid="{6D1FCA38-2285-449C-BA2B-922ECB79197A}" showGridLines="0" hiddenRows="1" hiddenColumns="1" topLeftCell="B1">
      <selection activeCell="B10" sqref="A10:XFD10"/>
      <pageMargins left="0.7" right="0.7" top="0.75" bottom="0.75" header="0.3" footer="0.3"/>
      <pageSetup paperSize="9" orientation="portrait" r:id="rId1"/>
    </customSheetView>
    <customSheetView guid="{26359492-7790-46F6-94D3-E0D2AC6AADF5}" showGridLines="0" hiddenRows="1" hiddenColumns="1">
      <selection activeCell="A9" sqref="A9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II-C-13 (1975-1981)</vt:lpstr>
      <vt:lpstr>II-C-13 (1982-2000)</vt:lpstr>
      <vt:lpstr>II-C-13 (1999-2018)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2020-06-15T08:48:20Z</dcterms:created>
  <dcterms:modified xsi:type="dcterms:W3CDTF">2020-06-15T20:34:02Z</dcterms:modified>
</cp:coreProperties>
</file>