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filterPrivacy="1" codeName="ThisWorkbook" defaultThemeVersion="124226"/>
  <xr:revisionPtr revIDLastSave="0" documentId="13_ncr:1_{2007A59A-28F2-4AE6-994F-441927D4ABB7}" xr6:coauthVersionLast="44" xr6:coauthVersionMax="44" xr10:uidLastSave="{00000000-0000-0000-0000-000000000000}"/>
  <bookViews>
    <workbookView xWindow="20370" yWindow="-120" windowWidth="29040" windowHeight="15840" xr2:uid="{00000000-000D-0000-FFFF-FFFF00000000}"/>
  </bookViews>
  <sheets>
    <sheet name="IV-C-5" sheetId="39" r:id="rId1"/>
  </sheets>
  <definedNames>
    <definedName name="_xlnm.Print_Area" localSheetId="0">'IV-C-5'!$A$2:$A$49</definedName>
    <definedName name="EssAliasTable" localSheetId="0">"Nederlands"</definedName>
    <definedName name="EssfHasNonUnique" localSheetId="0">FALSE</definedName>
    <definedName name="EssfHasNonUnique">FALSE</definedName>
    <definedName name="EssLatest" localSheetId="0">"1991"</definedName>
    <definedName name="EssOptions" localSheetId="0">"A1100000001011000000001100020_01 00"</definedName>
    <definedName name="EssSamplingValue" localSheetId="0">100</definedName>
    <definedName name="Z_0E955206_716B_452B_855D_D21006127D1F_.wvu.Cols" localSheetId="0" hidden="1">'IV-C-5'!#REF!</definedName>
    <definedName name="Z_0E955206_716B_452B_855D_D21006127D1F_.wvu.PrintArea" localSheetId="0" hidden="1">'IV-C-5'!$A$10:$A$49</definedName>
    <definedName name="Z_0E955206_716B_452B_855D_D21006127D1F_.wvu.Rows" localSheetId="0" hidden="1">'IV-C-5'!#REF!,'IV-C-5'!$10:$10,'IV-C-5'!#REF!,'IV-C-5'!#REF!,'IV-C-5'!$44:$44</definedName>
    <definedName name="Z_213E50C8_D915_47E6_8FE2_DC92B3E1A45E_.wvu.Cols" localSheetId="0" hidden="1">'IV-C-5'!$A:$A</definedName>
    <definedName name="Z_213E50C8_D915_47E6_8FE2_DC92B3E1A45E_.wvu.PrintArea" localSheetId="0" hidden="1">'IV-C-5'!$A$2:$A$49</definedName>
    <definedName name="Z_213E50C8_D915_47E6_8FE2_DC92B3E1A45E_.wvu.Rows" localSheetId="0" hidden="1">'IV-C-5'!#REF!</definedName>
    <definedName name="Z_38E1BB7F_6B2C_47FA_B8EF_48692DCFF448_.wvu.PrintArea" localSheetId="0" hidden="1">'IV-C-5'!$A$10:$A$52</definedName>
    <definedName name="Z_509236D2_234F_4D94_B898_730043398560_.wvu.Cols" localSheetId="0" hidden="1">'IV-C-5'!#REF!</definedName>
    <definedName name="Z_509236D2_234F_4D94_B898_730043398560_.wvu.Rows" localSheetId="0" hidden="1">'IV-C-5'!#REF!</definedName>
    <definedName name="Z_55E504A0_A194_4D30_979F_2A59828375F0_.wvu.Cols" localSheetId="0" hidden="1">'IV-C-5'!$A:$A,'IV-C-5'!#REF!</definedName>
    <definedName name="Z_55E504A0_A194_4D30_979F_2A59828375F0_.wvu.PrintArea" localSheetId="0" hidden="1">'IV-C-5'!#REF!</definedName>
    <definedName name="Z_55E504A0_A194_4D30_979F_2A59828375F0_.wvu.Rows" localSheetId="0" hidden="1">'IV-C-5'!#REF!</definedName>
    <definedName name="Z_7729C087_579D_4488_8235_730A8C5A89E1_.wvu.Cols" localSheetId="0" hidden="1">'IV-C-5'!#REF!</definedName>
    <definedName name="Z_7729C087_579D_4488_8235_730A8C5A89E1_.wvu.PrintArea" localSheetId="0" hidden="1">'IV-C-5'!$A$10:$A$50</definedName>
    <definedName name="Z_7729C087_579D_4488_8235_730A8C5A89E1_.wvu.Rows" localSheetId="0" hidden="1">'IV-C-5'!#REF!</definedName>
    <definedName name="Z_8BE90383_D74B_4FE7_A1AC_2D96D21C4696_.wvu.Cols" localSheetId="0" hidden="1">'IV-C-5'!$A:$A,'IV-C-5'!#REF!</definedName>
    <definedName name="Z_8BE90383_D74B_4FE7_A1AC_2D96D21C4696_.wvu.PrintArea" localSheetId="0" hidden="1">'IV-C-5'!$A$10:$A$49</definedName>
    <definedName name="Z_8BE90383_D74B_4FE7_A1AC_2D96D21C4696_.wvu.Rows" localSheetId="0" hidden="1">'IV-C-5'!#REF!,'IV-C-5'!#REF!,'IV-C-5'!#REF!,'IV-C-5'!#REF!,'IV-C-5'!#REF!,'IV-C-5'!#REF!</definedName>
    <definedName name="Z_99C9E3E5_F007_46DF_8740_08113C065C51_.wvu.Cols" localSheetId="0" hidden="1">'IV-C-5'!#REF!</definedName>
    <definedName name="Z_99C9E3E5_F007_46DF_8740_08113C065C51_.wvu.PrintArea" localSheetId="0" hidden="1">'IV-C-5'!$A$10:$A$49</definedName>
    <definedName name="Z_99C9E3E5_F007_46DF_8740_08113C065C51_.wvu.Rows" localSheetId="0" hidden="1">'IV-C-5'!#REF!,'IV-C-5'!$10:$10,'IV-C-5'!#REF!,'IV-C-5'!#REF!,'IV-C-5'!$44:$44</definedName>
    <definedName name="Z_A5247E9C_0BE4_4B4B_9BCA_F43CB3BCD799_.wvu.Cols" localSheetId="0" hidden="1">'IV-C-5'!#REF!</definedName>
    <definedName name="Z_A5247E9C_0BE4_4B4B_9BCA_F43CB3BCD799_.wvu.PrintArea" localSheetId="0" hidden="1">'IV-C-5'!$A$2:$A$49</definedName>
    <definedName name="Z_A5247E9C_0BE4_4B4B_9BCA_F43CB3BCD799_.wvu.Rows" localSheetId="0" hidden="1">'IV-C-5'!#REF!</definedName>
    <definedName name="Z_CA7C2C2C_E5EA_4A5E_9700_A7E8D1C87485_.wvu.PrintArea" localSheetId="0" hidden="1">'IV-C-5'!#REF!</definedName>
    <definedName name="Z_D9CC8C55_E3F7_4B53_993D_3030D1A4DB08_.wvu.Cols" localSheetId="0" hidden="1">'IV-C-5'!#REF!</definedName>
    <definedName name="Z_D9CC8C55_E3F7_4B53_993D_3030D1A4DB08_.wvu.PrintArea" localSheetId="0" hidden="1">'IV-C-5'!$A$10:$A$50</definedName>
    <definedName name="Z_D9CC8C55_E3F7_4B53_993D_3030D1A4DB08_.wvu.Rows" localSheetId="0" hidden="1">'IV-C-5'!#REF!</definedName>
    <definedName name="Z_F16144FC_04A6_48BC_B28E_2B30DEF3F66E_.wvu.Cols" localSheetId="0" hidden="1">'IV-C-5'!#REF!</definedName>
    <definedName name="Z_F16144FC_04A6_48BC_B28E_2B30DEF3F66E_.wvu.PrintArea" localSheetId="0" hidden="1">'IV-C-5'!$A$2:$A$49</definedName>
    <definedName name="Z_F16144FC_04A6_48BC_B28E_2B30DEF3F66E_.wvu.Rows" localSheetId="0" hidden="1">'IV-C-5'!#REF!</definedName>
    <definedName name="Z_FE2317E1_3300_488D_A0D1_F3637A11C263_.wvu.Cols" localSheetId="0" hidden="1">'IV-C-5'!$A:$A,'IV-C-5'!#REF!</definedName>
    <definedName name="Z_FE2317E1_3300_488D_A0D1_F3637A11C263_.wvu.PrintArea" localSheetId="0" hidden="1">'IV-C-5'!$A$10:$A$49</definedName>
    <definedName name="Z_FE2317E1_3300_488D_A0D1_F3637A11C263_.wvu.Rows" localSheetId="0" hidden="1">'IV-C-5'!#REF!,'IV-C-5'!#REF!,'IV-C-5'!#REF!,'IV-C-5'!#REF!,'IV-C-5'!#REF!,'IV-C-5'!#REF!</definedName>
  </definedNames>
  <calcPr calcId="191029"/>
  <customWorkbookViews>
    <customWorkbookView name="NL" guid="{A5247E9C-0BE4-4B4B-9BCA-F43CB3BCD799}" maximized="1" xWindow="-9" yWindow="-9" windowWidth="1938" windowHeight="1050" activeSheetId="39"/>
    <customWorkbookView name="FR" guid="{213E50C8-D915-47E6-8FE2-DC92B3E1A45E}" maximized="1" xWindow="-9" yWindow="-9" windowWidth="1938" windowHeight="1050" activeSheetId="39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V112" i="39" l="1"/>
  <c r="U112" i="39"/>
  <c r="S40" i="39" l="1"/>
  <c r="V71" i="39"/>
  <c r="U71" i="39"/>
  <c r="V61" i="39"/>
  <c r="U61" i="39"/>
  <c r="V49" i="39"/>
  <c r="U49" i="39"/>
  <c r="V44" i="39"/>
  <c r="U44" i="39"/>
  <c r="V40" i="39"/>
  <c r="U40" i="39"/>
  <c r="V27" i="39"/>
  <c r="U27" i="39"/>
  <c r="V11" i="39"/>
  <c r="U11" i="39"/>
  <c r="T44" i="39" l="1"/>
  <c r="S44" i="39"/>
  <c r="R44" i="39"/>
  <c r="T40" i="39"/>
  <c r="R40" i="39"/>
  <c r="T27" i="39"/>
  <c r="S27" i="39"/>
  <c r="R27" i="39"/>
  <c r="P81" i="39"/>
  <c r="O81" i="39"/>
  <c r="N81" i="39"/>
  <c r="T71" i="39" l="1"/>
  <c r="S71" i="39"/>
  <c r="R71" i="39"/>
  <c r="Q71" i="39"/>
  <c r="P71" i="39"/>
  <c r="O71" i="39"/>
  <c r="N71" i="39"/>
  <c r="M71" i="39"/>
  <c r="L71" i="39"/>
  <c r="K71" i="39"/>
  <c r="J71" i="39"/>
  <c r="T61" i="39"/>
  <c r="S61" i="39"/>
  <c r="R61" i="39"/>
  <c r="Q61" i="39"/>
  <c r="P61" i="39"/>
  <c r="O61" i="39"/>
  <c r="N61" i="39"/>
  <c r="T49" i="39"/>
  <c r="S49" i="39"/>
  <c r="R49" i="39"/>
  <c r="Q49" i="39"/>
  <c r="P49" i="39"/>
  <c r="O49" i="39"/>
  <c r="N49" i="39"/>
  <c r="Q44" i="39"/>
  <c r="P44" i="39"/>
  <c r="O44" i="39"/>
  <c r="N44" i="39"/>
  <c r="Q40" i="39"/>
  <c r="P40" i="39"/>
  <c r="O40" i="39"/>
  <c r="N40" i="39"/>
  <c r="Q27" i="39"/>
  <c r="P27" i="39"/>
  <c r="O27" i="39"/>
  <c r="N27" i="39"/>
  <c r="T11" i="39" l="1"/>
  <c r="T112" i="39" s="1"/>
  <c r="S11" i="39"/>
  <c r="S112" i="39" s="1"/>
  <c r="R11" i="39"/>
  <c r="R112" i="39" s="1"/>
  <c r="Q11" i="39"/>
  <c r="Q112" i="39" s="1"/>
  <c r="P11" i="39"/>
  <c r="P112" i="39" s="1"/>
  <c r="O11" i="39"/>
  <c r="O112" i="39" s="1"/>
  <c r="N11" i="39"/>
  <c r="N112" i="39" s="1"/>
  <c r="M81" i="39"/>
  <c r="L81" i="39"/>
  <c r="K81" i="39"/>
  <c r="J81" i="39"/>
  <c r="M61" i="39" l="1"/>
  <c r="M49" i="39"/>
  <c r="L49" i="39"/>
  <c r="K49" i="39"/>
  <c r="J49" i="39"/>
  <c r="I49" i="39"/>
  <c r="M44" i="39" l="1"/>
  <c r="L44" i="39"/>
  <c r="K44" i="39"/>
  <c r="J44" i="39"/>
  <c r="M40" i="39"/>
  <c r="L40" i="39"/>
  <c r="K40" i="39"/>
  <c r="J40" i="39"/>
  <c r="M27" i="39"/>
  <c r="L27" i="39"/>
  <c r="K27" i="39"/>
  <c r="M11" i="39"/>
  <c r="M112" i="39" s="1"/>
  <c r="L11" i="39"/>
  <c r="K11" i="39"/>
  <c r="J11" i="39"/>
  <c r="H49" i="39"/>
  <c r="G49" i="39"/>
  <c r="I11" i="39"/>
  <c r="H11" i="39"/>
  <c r="G11" i="39"/>
  <c r="F11" i="39"/>
  <c r="I81" i="39"/>
  <c r="H81" i="39"/>
  <c r="G81" i="39"/>
  <c r="F81" i="39"/>
  <c r="I71" i="39"/>
  <c r="H71" i="39"/>
  <c r="G71" i="39"/>
  <c r="L61" i="39"/>
  <c r="K61" i="39"/>
  <c r="J61" i="39"/>
  <c r="I61" i="39"/>
  <c r="H61" i="39"/>
  <c r="G61" i="39"/>
  <c r="F61" i="39"/>
  <c r="F49" i="39"/>
  <c r="K112" i="39" l="1"/>
  <c r="L112" i="39"/>
  <c r="I44" i="39"/>
  <c r="H44" i="39"/>
  <c r="G44" i="39"/>
  <c r="F44" i="39"/>
  <c r="I40" i="39"/>
  <c r="H40" i="39"/>
  <c r="G40" i="39"/>
  <c r="F40" i="39"/>
  <c r="J27" i="39"/>
  <c r="J112" i="39" s="1"/>
  <c r="I27" i="39"/>
  <c r="H27" i="39"/>
  <c r="G27" i="39"/>
  <c r="G112" i="39" s="1"/>
  <c r="F27" i="39"/>
  <c r="F112" i="39" s="1"/>
  <c r="I112" i="39" l="1"/>
  <c r="H112" i="39"/>
  <c r="E11" i="39"/>
  <c r="C71" i="39"/>
  <c r="E61" i="39"/>
  <c r="D61" i="39"/>
  <c r="C61" i="39"/>
  <c r="E49" i="39"/>
  <c r="D49" i="39"/>
  <c r="C49" i="39"/>
  <c r="E44" i="39"/>
  <c r="D44" i="39"/>
  <c r="E40" i="39"/>
  <c r="D40" i="39"/>
  <c r="C40" i="39"/>
  <c r="E27" i="39"/>
  <c r="D27" i="39"/>
  <c r="D11" i="39"/>
  <c r="D112" i="39" s="1"/>
  <c r="C27" i="39"/>
  <c r="C11" i="39"/>
  <c r="B81" i="39"/>
  <c r="B71" i="39"/>
  <c r="B61" i="39"/>
  <c r="C112" i="39" l="1"/>
  <c r="E112" i="39"/>
  <c r="B49" i="39"/>
  <c r="B40" i="39"/>
  <c r="B27" i="39"/>
  <c r="B11" i="39"/>
  <c r="B112" i="39" l="1"/>
</calcChain>
</file>

<file path=xl/sharedStrings.xml><?xml version="1.0" encoding="utf-8"?>
<sst xmlns="http://schemas.openxmlformats.org/spreadsheetml/2006/main" count="420" uniqueCount="132">
  <si>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</si>
  <si>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</si>
  <si>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</si>
  <si>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</si>
  <si>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</si>
  <si>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</si>
  <si>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</si>
  <si>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</si>
  <si>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</si>
  <si>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</si>
  <si>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</si>
  <si>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</si>
  <si>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</si>
  <si>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</si>
  <si>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</si>
  <si>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</si>
  <si>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</si>
  <si>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</si>
  <si>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</si>
  <si>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Bron: FOD Sociale Zekerheid, RIZIV</t>
  </si>
  <si>
    <t xml:space="preserve">- </t>
  </si>
  <si>
    <t>Algemeen totaal</t>
  </si>
  <si>
    <t>Titel: Uitgaven geneeskundige verzorging volgens groepering van de nomenclatuur</t>
  </si>
  <si>
    <t>Raadplegingen, bezoeken en adviezen</t>
  </si>
  <si>
    <t>Medische beeldvorming</t>
  </si>
  <si>
    <t>Klinische biologie</t>
  </si>
  <si>
    <t>Speciale verstrekkingen</t>
  </si>
  <si>
    <t>Heelkunde</t>
  </si>
  <si>
    <t>Gynaecologie</t>
  </si>
  <si>
    <t>Toezicht en permanentie</t>
  </si>
  <si>
    <t>Forfait accreditering geneesheren + medisch dossier</t>
  </si>
  <si>
    <t>Forfait medisch dossier</t>
  </si>
  <si>
    <t>Forfait telematica</t>
  </si>
  <si>
    <t>Kwaliteitscontrole Pasteur</t>
  </si>
  <si>
    <t xml:space="preserve">Forfait georganiseerde wachtdiensten + zorgtrajecten </t>
  </si>
  <si>
    <t>Impulsfonds</t>
  </si>
  <si>
    <t>Referentiebedragen</t>
  </si>
  <si>
    <t>Praktijkondersteuning huisartsengeneeskunde</t>
  </si>
  <si>
    <t>Honoraria van tandheelkundigen</t>
  </si>
  <si>
    <t>Forfait accreditering</t>
  </si>
  <si>
    <t>Farmaceutische verstrekkingen</t>
  </si>
  <si>
    <t>Honoraria van verpleegkundigen</t>
  </si>
  <si>
    <t>Tandheelkundigen</t>
  </si>
  <si>
    <t>Specifieke kosten van diensten thuisverpleging</t>
  </si>
  <si>
    <t>Verzorging door kinesitherapeuten</t>
  </si>
  <si>
    <t>Verzorging door bandagisten en orthopedisten</t>
  </si>
  <si>
    <t>Implantaten en implanteerbare hartdefibrilatoren</t>
  </si>
  <si>
    <t>Verzorging door opticiens</t>
  </si>
  <si>
    <t>Verzorging door audiciens</t>
  </si>
  <si>
    <t>Verlossing door vroedvrouwen</t>
  </si>
  <si>
    <t>Dagprijzen</t>
  </si>
  <si>
    <t>Verpleegdagprijs</t>
  </si>
  <si>
    <t>Forfaitaire dagprijs in algemene ziekenhuizen</t>
  </si>
  <si>
    <t xml:space="preserve"> Militair hospitaal - all-in-prijs</t>
  </si>
  <si>
    <t>Dialyse</t>
  </si>
  <si>
    <t>geneesheren</t>
  </si>
  <si>
    <t>forfait nierdialyse</t>
  </si>
  <si>
    <t>thuis, in een centrum</t>
  </si>
  <si>
    <t>nachtdialyse</t>
  </si>
  <si>
    <t>RVT - ROB - Dagverzorgingscentra</t>
  </si>
  <si>
    <t>Rust- en verzorgingstehuizen</t>
  </si>
  <si>
    <t>Rustoorden voor bejaarden</t>
  </si>
  <si>
    <t>Dagverzorgingscentra</t>
  </si>
  <si>
    <t>Loonharmonisering personeel RVT</t>
  </si>
  <si>
    <t>Syndicale premie</t>
  </si>
  <si>
    <t>Coma</t>
  </si>
  <si>
    <t>Zorgvernieuwing (art. 56)</t>
  </si>
  <si>
    <t>Palliatieve dagcentra</t>
  </si>
  <si>
    <t>RVT/ROB/dagcentra: geriatrische verpleegkunde</t>
  </si>
  <si>
    <t>RVT/ROB/dagcentra: titels en kwalificaties</t>
  </si>
  <si>
    <t>Einde loopbaan</t>
  </si>
  <si>
    <t>Geestelijke gezondheidszorg</t>
  </si>
  <si>
    <t>Honoraria van geneesheren</t>
  </si>
  <si>
    <t>COMA</t>
  </si>
  <si>
    <t>Psychiatrische verzorgingstehuizen</t>
  </si>
  <si>
    <t>Initiatieven voor beschut wonen</t>
  </si>
  <si>
    <t>Forfaitaire dagprijzen in psychiatrische ziekenhuizen</t>
  </si>
  <si>
    <t>Revalidatie en herscholing (deel V.I.)</t>
  </si>
  <si>
    <t>Bijzonder Fonds</t>
  </si>
  <si>
    <t>Logopedie</t>
  </si>
  <si>
    <t>Medisch-pediatrische centra</t>
  </si>
  <si>
    <t>Andere kosten van verblijf en reiskosten</t>
  </si>
  <si>
    <t>Regularisaties en herfacturatie</t>
  </si>
  <si>
    <t>Maximumfactuur</t>
  </si>
  <si>
    <t>Sociale MAF</t>
  </si>
  <si>
    <t>Fiscale MAF</t>
  </si>
  <si>
    <t>Relicaat 'remgelden 2004 en 2003'</t>
  </si>
  <si>
    <t>MAF Chronisch zieken</t>
  </si>
  <si>
    <t>Chronisch zieken</t>
  </si>
  <si>
    <t>Palliatieve zorgen</t>
  </si>
  <si>
    <t>Palliatieve zorgen (patiënt)</t>
  </si>
  <si>
    <t>Menselijke weefsels</t>
  </si>
  <si>
    <t>Expertise en geneesmiddelencampagnes</t>
  </si>
  <si>
    <t>Multidisciplinaire eerstelijnszorg</t>
  </si>
  <si>
    <t>SISD</t>
  </si>
  <si>
    <t>Therapeutische projecten</t>
  </si>
  <si>
    <t>Eurotransplant</t>
  </si>
  <si>
    <t>Zwaar zieke kinderen</t>
  </si>
  <si>
    <t>Tabaksontwenning</t>
  </si>
  <si>
    <t>Art. 56: algologie</t>
  </si>
  <si>
    <t>Psychiatrisch verzorgingscircuit</t>
  </si>
  <si>
    <t>Provisioneel bedrag sociaal akkoord</t>
  </si>
  <si>
    <t>Multidisciplinair teams rolwagens</t>
  </si>
  <si>
    <t>Geïnterneerden</t>
  </si>
  <si>
    <t>Geassisteerde procreatie</t>
  </si>
  <si>
    <t>Stabiliteitsprovisie</t>
  </si>
  <si>
    <t>Zelfstandigen: integratie kleine risico's</t>
  </si>
  <si>
    <t>Zelfstandigen: collectieve schuldregeling</t>
  </si>
  <si>
    <t>Fonds verslaving</t>
  </si>
  <si>
    <t>Inhaalbedragen ziekenhuizen</t>
  </si>
  <si>
    <t>Tweedepijlerpensioenfonds zelfstandige verpleegkundigen</t>
  </si>
  <si>
    <t>Jeugdbescherming</t>
  </si>
  <si>
    <t>Liaisonpsychiatrie grote steden</t>
  </si>
  <si>
    <t>Gereserveerd bedrag</t>
  </si>
  <si>
    <t>Chronisch zieken extra</t>
  </si>
  <si>
    <t>Medische huizen</t>
  </si>
  <si>
    <t>MS/ALS/Huntington</t>
  </si>
  <si>
    <t>Zorgtrajecten</t>
  </si>
  <si>
    <t>Solidarisering hoofdstuk IV buiten</t>
  </si>
  <si>
    <t>Fonds voor de medische ongevallen</t>
  </si>
  <si>
    <t>Zeldzame ziekten</t>
  </si>
  <si>
    <t>Sociaal akkoord</t>
  </si>
  <si>
    <t>Diversen</t>
  </si>
  <si>
    <t xml:space="preserve">2017 </t>
  </si>
  <si>
    <t xml:space="preserve">2018 </t>
  </si>
  <si>
    <t xml:space="preserve">Periode: 1998-2018 </t>
  </si>
  <si>
    <t xml:space="preserve">Telematicapremie </t>
  </si>
  <si>
    <t xml:space="preserve">Perimeter: Sociale zekerheid </t>
  </si>
  <si>
    <t>Stelsel: Werknemers + zelfstandigen</t>
  </si>
  <si>
    <t>Tak: Geneeskundige verzorging</t>
  </si>
  <si>
    <t>Update: April 2020</t>
  </si>
  <si>
    <t>Eenheden: Duizend 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</si>
</sst>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)"/>
  </numFmts>
  <fonts count="19" x14ac:knownFonts="1">
    <font>
      <sz val="10"/>
      <name val="Arial"/>
    </font>
    <font>
      <sz val="10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0"/>
      <color rgb="FF333399"/>
      <name val="Century Gothic"/>
      <family val="2"/>
    </font>
    <font>
      <b/>
      <sz val="11"/>
      <color rgb="FF333399"/>
      <name val="Century Gothic"/>
      <family val="2"/>
    </font>
    <font>
      <sz val="11"/>
      <color rgb="FF333399"/>
      <name val="Century Gothic"/>
      <family val="2"/>
    </font>
    <font>
      <b/>
      <sz val="14"/>
      <color rgb="FF333399"/>
      <name val="Century Gothic"/>
      <family val="2"/>
    </font>
    <font>
      <b/>
      <sz val="12"/>
      <name val="Century Gothic"/>
      <family val="2"/>
    </font>
    <font>
      <b/>
      <u/>
      <sz val="11"/>
      <color rgb="FF333399"/>
      <name val="Century Gothic"/>
      <family val="2"/>
    </font>
    <font>
      <sz val="12"/>
      <color rgb="FF333399"/>
      <name val="Century Gothic"/>
      <family val="2"/>
    </font>
    <font>
      <b/>
      <sz val="10"/>
      <color rgb="FF333399"/>
      <name val="Century Gothic"/>
      <family val="2"/>
    </font>
    <font>
      <b/>
      <sz val="12"/>
      <color rgb="FF333399"/>
      <name val="Century Gothic"/>
      <family val="2"/>
    </font>
  </fonts>
  <fills count="11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rgb="FF333399"/>
      </bottom>
      <diagonal/>
    </border>
    <border>
      <left/>
      <right/>
      <top style="medium">
        <color rgb="FF333399"/>
      </top>
      <bottom/>
      <diagonal/>
    </border>
    <border>
      <left/>
      <right style="thick">
        <color rgb="FF333399"/>
      </right>
      <top/>
      <bottom/>
      <diagonal/>
    </border>
    <border>
      <left/>
      <right style="thick">
        <color rgb="FF333399"/>
      </right>
      <top/>
      <bottom style="medium">
        <color rgb="FF333399"/>
      </bottom>
      <diagonal/>
    </border>
    <border>
      <left/>
      <right style="thick">
        <color rgb="FF333399"/>
      </right>
      <top style="medium">
        <color rgb="FF333399"/>
      </top>
      <bottom/>
      <diagonal/>
    </border>
    <border>
      <left/>
      <right/>
      <top style="thick">
        <color rgb="FF333399"/>
      </top>
      <bottom/>
      <diagonal/>
    </border>
    <border>
      <left/>
      <right style="thick">
        <color rgb="FF333399"/>
      </right>
      <top style="thick">
        <color rgb="FF333399"/>
      </top>
      <bottom/>
      <diagonal/>
    </border>
  </borders>
  <cellStyleXfs count="12">
    <xf numFmtId="0" fontId="0" fillId="0" borderId="0"/>
    <xf numFmtId="0" fontId="2" fillId="2" borderId="0" applyNumberFormat="0" applyBorder="0" applyAlignment="0" applyProtection="0"/>
    <xf numFmtId="0" fontId="3" fillId="5" borderId="2" applyNumberFormat="0" applyAlignment="0" applyProtection="0"/>
    <xf numFmtId="0" fontId="4" fillId="0" borderId="0" applyNumberForma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1" applyNumberFormat="0" applyAlignment="0" applyProtection="0"/>
    <xf numFmtId="0" fontId="1" fillId="6" borderId="6" applyNumberFormat="0" applyFont="0" applyAlignment="0" applyProtection="0"/>
    <xf numFmtId="0" fontId="9" fillId="4" borderId="7" applyNumberFormat="0" applyAlignment="0" applyProtection="0"/>
    <xf numFmtId="0" fontId="1" fillId="0" borderId="0"/>
  </cellStyleXfs>
  <cellXfs count="38">
    <xf numFmtId="0" fontId="0" fillId="0" borderId="0" xfId="0"/>
    <xf numFmtId="0" fontId="10" fillId="7" borderId="0" xfId="0" applyFont="1" applyFill="1"/>
    <xf numFmtId="0" fontId="11" fillId="7" borderId="0" xfId="0" quotePrefix="1" applyFont="1" applyFill="1" applyBorder="1" applyAlignment="1">
      <alignment horizontal="left" vertical="center" indent="1"/>
    </xf>
    <xf numFmtId="0" fontId="12" fillId="7" borderId="0" xfId="0" applyFont="1" applyFill="1" applyAlignment="1"/>
    <xf numFmtId="0" fontId="12" fillId="7" borderId="0" xfId="0" applyFont="1" applyFill="1" applyAlignment="1">
      <alignment vertical="center"/>
    </xf>
    <xf numFmtId="0" fontId="11" fillId="7" borderId="0" xfId="0" applyFont="1" applyFill="1" applyAlignment="1">
      <alignment vertical="center"/>
    </xf>
    <xf numFmtId="0" fontId="12" fillId="7" borderId="0" xfId="0" applyFont="1" applyFill="1"/>
    <xf numFmtId="0" fontId="11" fillId="7" borderId="0" xfId="0" applyFont="1" applyFill="1" applyAlignment="1"/>
    <xf numFmtId="49" fontId="13" fillId="7" borderId="8" xfId="0" quotePrefix="1" applyNumberFormat="1" applyFont="1" applyFill="1" applyBorder="1" applyAlignment="1">
      <alignment horizontal="center" vertical="center" wrapText="1"/>
    </xf>
    <xf numFmtId="0" fontId="14" fillId="8" borderId="0" xfId="0" applyFont="1" applyFill="1" applyAlignment="1">
      <alignment vertical="center"/>
    </xf>
    <xf numFmtId="3" fontId="11" fillId="7" borderId="0" xfId="0" applyNumberFormat="1" applyFont="1" applyFill="1" applyBorder="1" applyAlignment="1"/>
    <xf numFmtId="3" fontId="15" fillId="7" borderId="0" xfId="0" applyNumberFormat="1" applyFont="1" applyFill="1" applyBorder="1" applyAlignment="1"/>
    <xf numFmtId="3" fontId="11" fillId="7" borderId="0" xfId="0" quotePrefix="1" applyNumberFormat="1" applyFont="1" applyFill="1" applyBorder="1" applyAlignment="1">
      <alignment horizontal="right"/>
    </xf>
    <xf numFmtId="0" fontId="10" fillId="7" borderId="0" xfId="0" applyFont="1" applyFill="1" applyAlignment="1">
      <alignment vertical="center"/>
    </xf>
    <xf numFmtId="0" fontId="13" fillId="7" borderId="11" xfId="0" quotePrefix="1" applyFont="1" applyFill="1" applyBorder="1" applyAlignment="1">
      <alignment horizontal="left" vertical="center" wrapText="1" indent="1"/>
    </xf>
    <xf numFmtId="164" fontId="12" fillId="8" borderId="0" xfId="0" quotePrefix="1" applyNumberFormat="1" applyFont="1" applyFill="1" applyBorder="1" applyAlignment="1">
      <alignment horizontal="left" vertical="center" indent="1"/>
    </xf>
    <xf numFmtId="0" fontId="17" fillId="7" borderId="0" xfId="0" applyFont="1" applyFill="1"/>
    <xf numFmtId="0" fontId="18" fillId="7" borderId="12" xfId="0" quotePrefix="1" applyFont="1" applyFill="1" applyBorder="1" applyAlignment="1">
      <alignment horizontal="left" vertical="center" indent="1"/>
    </xf>
    <xf numFmtId="3" fontId="18" fillId="7" borderId="9" xfId="0" applyNumberFormat="1" applyFont="1" applyFill="1" applyBorder="1" applyAlignment="1">
      <alignment vertical="center"/>
    </xf>
    <xf numFmtId="3" fontId="16" fillId="7" borderId="0" xfId="0" applyNumberFormat="1" applyFont="1" applyFill="1" applyBorder="1" applyAlignment="1">
      <alignment horizontal="right" vertical="center"/>
    </xf>
    <xf numFmtId="3" fontId="16" fillId="7" borderId="0" xfId="0" applyNumberFormat="1" applyFont="1" applyFill="1" applyBorder="1" applyAlignment="1">
      <alignment vertical="center"/>
    </xf>
    <xf numFmtId="3" fontId="16" fillId="7" borderId="0" xfId="0" quotePrefix="1" applyNumberFormat="1" applyFont="1" applyFill="1" applyBorder="1" applyAlignment="1">
      <alignment horizontal="right" vertical="center"/>
    </xf>
    <xf numFmtId="0" fontId="18" fillId="7" borderId="10" xfId="0" quotePrefix="1" applyFont="1" applyFill="1" applyBorder="1" applyAlignment="1">
      <alignment horizontal="left" vertical="center" indent="1"/>
    </xf>
    <xf numFmtId="3" fontId="18" fillId="7" borderId="0" xfId="0" applyNumberFormat="1" applyFont="1" applyFill="1" applyBorder="1" applyAlignment="1">
      <alignment vertical="center"/>
    </xf>
    <xf numFmtId="3" fontId="16" fillId="7" borderId="0" xfId="0" applyNumberFormat="1" applyFont="1" applyFill="1" applyAlignment="1">
      <alignment vertical="center"/>
    </xf>
    <xf numFmtId="3" fontId="18" fillId="7" borderId="0" xfId="0" quotePrefix="1" applyNumberFormat="1" applyFont="1" applyFill="1" applyBorder="1" applyAlignment="1">
      <alignment horizontal="right" vertical="center"/>
    </xf>
    <xf numFmtId="3" fontId="18" fillId="7" borderId="0" xfId="0" quotePrefix="1" applyNumberFormat="1" applyFont="1" applyFill="1" applyBorder="1" applyAlignment="1">
      <alignment vertical="center"/>
    </xf>
    <xf numFmtId="0" fontId="18" fillId="7" borderId="10" xfId="0" quotePrefix="1" applyFont="1" applyFill="1" applyBorder="1" applyAlignment="1">
      <alignment horizontal="left" vertical="center" wrapText="1" indent="1"/>
    </xf>
    <xf numFmtId="0" fontId="18" fillId="7" borderId="14" xfId="0" quotePrefix="1" applyFont="1" applyFill="1" applyBorder="1" applyAlignment="1">
      <alignment horizontal="left" vertical="center" indent="1"/>
    </xf>
    <xf numFmtId="3" fontId="18" fillId="7" borderId="13" xfId="0" applyNumberFormat="1" applyFont="1" applyFill="1" applyBorder="1" applyAlignment="1">
      <alignment vertical="center"/>
    </xf>
    <xf numFmtId="3" fontId="18" fillId="0" borderId="13" xfId="0" applyNumberFormat="1" applyFont="1" applyFill="1" applyBorder="1" applyAlignment="1">
      <alignment vertical="center"/>
    </xf>
    <xf numFmtId="0" fontId="13" fillId="7" borderId="0" xfId="0" applyFont="1" applyFill="1" applyAlignment="1">
      <alignment horizontal="left" vertical="center" indent="1"/>
    </xf>
    <xf numFmtId="0" fontId="16" fillId="7" borderId="10" xfId="0" quotePrefix="1" applyFont="1" applyFill="1" applyBorder="1" applyAlignment="1">
      <alignment horizontal="left" vertical="center" indent="2"/>
    </xf>
    <xf numFmtId="0" fontId="16" fillId="7" borderId="10" xfId="0" quotePrefix="1" applyFont="1" applyFill="1" applyBorder="1" applyAlignment="1">
      <alignment horizontal="left" vertical="center" wrapText="1" indent="2"/>
    </xf>
    <xf numFmtId="3" fontId="16" fillId="0" borderId="0" xfId="0" quotePrefix="1" applyNumberFormat="1" applyFont="1" applyFill="1" applyBorder="1" applyAlignment="1">
      <alignment horizontal="right" vertical="center"/>
    </xf>
    <xf numFmtId="3" fontId="18" fillId="0" borderId="0" xfId="0" applyNumberFormat="1" applyFont="1" applyFill="1" applyBorder="1" applyAlignment="1">
      <alignment vertical="center"/>
    </xf>
    <xf numFmtId="3" fontId="18" fillId="9" borderId="0" xfId="0" applyNumberFormat="1" applyFont="1" applyFill="1" applyBorder="1" applyAlignment="1">
      <alignment vertical="center"/>
    </xf>
    <xf numFmtId="3" fontId="18" fillId="10" borderId="0" xfId="0" applyNumberFormat="1" applyFont="1" applyFill="1" applyBorder="1" applyAlignment="1">
      <alignment vertical="center"/>
    </xf>
  </cellXfs>
  <cellStyles count="12">
    <cellStyle name="Bad" xfId="1" xr:uid="{00000000-0005-0000-0000-000000000000}"/>
    <cellStyle name="Check Cell" xfId="2" xr:uid="{00000000-0005-0000-0000-000001000000}"/>
    <cellStyle name="Explanatory Text" xfId="3" xr:uid="{00000000-0005-0000-0000-000002000000}"/>
    <cellStyle name="Heading 1" xfId="4" xr:uid="{00000000-0005-0000-0000-000003000000}"/>
    <cellStyle name="Heading 2" xfId="5" xr:uid="{00000000-0005-0000-0000-000004000000}"/>
    <cellStyle name="Heading 3" xfId="6" xr:uid="{00000000-0005-0000-0000-000005000000}"/>
    <cellStyle name="Heading 4" xfId="7" xr:uid="{00000000-0005-0000-0000-000006000000}"/>
    <cellStyle name="Input" xfId="8" xr:uid="{00000000-0005-0000-0000-000007000000}"/>
    <cellStyle name="Normal 2" xfId="11" xr:uid="{00000000-0005-0000-0000-000009000000}"/>
    <cellStyle name="Note" xfId="9" xr:uid="{00000000-0005-0000-0000-00000A000000}"/>
    <cellStyle name="Output" xfId="10" xr:uid="{00000000-0005-0000-0000-00000B000000}"/>
    <cellStyle name="Standaard" xfId="0" builtinId="0"/>
  </cellStyles>
  <dxfs count="0"/>
  <tableStyles count="0" defaultTableStyle="TableStyleMedium9" defaultPivotStyle="PivotStyleLight16"/>
  <colors>
    <mruColors>
      <color rgb="FF333399"/>
      <color rgb="FF666699"/>
      <color rgb="FF00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9">
    <pageSetUpPr autoPageBreaks="0"/>
  </sheetPr>
  <dimension ref="A1:Y185"/>
  <sheetViews>
    <sheetView showGridLines="0" tabSelected="1" zoomScale="75" zoomScaleNormal="75" workbookViewId="0"/>
  </sheetViews>
  <sheetFormatPr defaultColWidth="11.42578125" defaultRowHeight="13.5" x14ac:dyDescent="0.25"/>
  <cols>
    <col min="1" max="1" width="67.140625" style="1" customWidth="1"/>
    <col min="2" max="22" width="19.7109375" style="1" customWidth="1"/>
    <col min="23" max="16384" width="11.42578125" style="1"/>
  </cols>
  <sheetData>
    <row r="1" spans="1:22" ht="21.75" customHeight="1" x14ac:dyDescent="0.25">
      <c r="A1" s="31" t="s">
        <v>22</v>
      </c>
    </row>
    <row r="2" spans="1:22" s="9" customFormat="1" ht="16.5" x14ac:dyDescent="0.2">
      <c r="A2" s="15" t="s">
        <v>127</v>
      </c>
    </row>
    <row r="3" spans="1:22" s="9" customFormat="1" ht="16.5" x14ac:dyDescent="0.2">
      <c r="A3" s="15" t="s">
        <v>128</v>
      </c>
    </row>
    <row r="4" spans="1:22" s="9" customFormat="1" ht="16.5" x14ac:dyDescent="0.2">
      <c r="A4" s="15" t="s">
        <v>129</v>
      </c>
    </row>
    <row r="5" spans="1:22" s="9" customFormat="1" ht="16.5" x14ac:dyDescent="0.2">
      <c r="A5" s="15" t="s">
        <v>125</v>
      </c>
    </row>
    <row r="6" spans="1:22" s="9" customFormat="1" ht="16.5" x14ac:dyDescent="0.2">
      <c r="A6" s="15" t="s">
        <v>130</v>
      </c>
    </row>
    <row r="7" spans="1:22" s="9" customFormat="1" ht="16.5" x14ac:dyDescent="0.2">
      <c r="A7" s="15" t="s">
        <v>131</v>
      </c>
    </row>
    <row r="8" spans="1:22" s="9" customFormat="1" ht="16.5" x14ac:dyDescent="0.2">
      <c r="A8" s="15" t="s">
        <v>19</v>
      </c>
    </row>
    <row r="9" spans="1:22" ht="15" customHeight="1" x14ac:dyDescent="0.25">
      <c r="A9" s="13"/>
    </row>
    <row r="10" spans="1:22" ht="24.95" customHeight="1" thickBot="1" x14ac:dyDescent="0.3">
      <c r="A10" s="14"/>
      <c r="B10" s="8" t="s">
        <v>0</v>
      </c>
      <c r="C10" s="8" t="s">
        <v>1</v>
      </c>
      <c r="D10" s="8" t="s">
        <v>2</v>
      </c>
      <c r="E10" s="8" t="s">
        <v>3</v>
      </c>
      <c r="F10" s="8" t="s">
        <v>4</v>
      </c>
      <c r="G10" s="8" t="s">
        <v>5</v>
      </c>
      <c r="H10" s="8" t="s">
        <v>6</v>
      </c>
      <c r="I10" s="8" t="s">
        <v>7</v>
      </c>
      <c r="J10" s="8" t="s">
        <v>8</v>
      </c>
      <c r="K10" s="8" t="s">
        <v>9</v>
      </c>
      <c r="L10" s="8" t="s">
        <v>10</v>
      </c>
      <c r="M10" s="8" t="s">
        <v>11</v>
      </c>
      <c r="N10" s="8" t="s">
        <v>12</v>
      </c>
      <c r="O10" s="8" t="s">
        <v>13</v>
      </c>
      <c r="P10" s="8" t="s">
        <v>14</v>
      </c>
      <c r="Q10" s="8" t="s">
        <v>15</v>
      </c>
      <c r="R10" s="8" t="s">
        <v>16</v>
      </c>
      <c r="S10" s="8" t="s">
        <v>17</v>
      </c>
      <c r="T10" s="8" t="s">
        <v>18</v>
      </c>
      <c r="U10" s="8" t="s">
        <v>123</v>
      </c>
      <c r="V10" s="8" t="s">
        <v>124</v>
      </c>
    </row>
    <row r="11" spans="1:22" s="7" customFormat="1" ht="24.95" customHeight="1" x14ac:dyDescent="0.2">
      <c r="A11" s="17" t="s">
        <v>72</v>
      </c>
      <c r="B11" s="18">
        <f>SUM(B12:B18)</f>
        <v>3706593</v>
      </c>
      <c r="C11" s="18">
        <f>SUM(C12:C18)</f>
        <v>3885319</v>
      </c>
      <c r="D11" s="18">
        <f>SUM(D12:D20)</f>
        <v>4102328</v>
      </c>
      <c r="E11" s="18">
        <f>SUM(E12:E20)</f>
        <v>4344036</v>
      </c>
      <c r="F11" s="18">
        <f t="shared" ref="F11" si="0">SUM(F12:F20)</f>
        <v>4291476</v>
      </c>
      <c r="G11" s="18">
        <f>SUM(G12:G23)</f>
        <v>4623615</v>
      </c>
      <c r="H11" s="18">
        <f t="shared" ref="H11:I11" si="1">SUM(H12:H23)</f>
        <v>5062599</v>
      </c>
      <c r="I11" s="18">
        <f t="shared" si="1"/>
        <v>5240972</v>
      </c>
      <c r="J11" s="18">
        <f>SUM(J12:J26)</f>
        <v>5292302</v>
      </c>
      <c r="K11" s="18">
        <f t="shared" ref="K11:V11" si="2">SUM(K12:K26)</f>
        <v>5629101</v>
      </c>
      <c r="L11" s="18">
        <f t="shared" si="2"/>
        <v>6165657</v>
      </c>
      <c r="M11" s="18">
        <f t="shared" si="2"/>
        <v>6637649</v>
      </c>
      <c r="N11" s="18">
        <f t="shared" si="2"/>
        <v>6665920</v>
      </c>
      <c r="O11" s="18">
        <f t="shared" si="2"/>
        <v>6955943</v>
      </c>
      <c r="P11" s="18">
        <f t="shared" si="2"/>
        <v>7265430</v>
      </c>
      <c r="Q11" s="18">
        <f t="shared" si="2"/>
        <v>7445105</v>
      </c>
      <c r="R11" s="18">
        <f t="shared" si="2"/>
        <v>7599659</v>
      </c>
      <c r="S11" s="18">
        <f t="shared" si="2"/>
        <v>7764482</v>
      </c>
      <c r="T11" s="18">
        <f t="shared" si="2"/>
        <v>7870053</v>
      </c>
      <c r="U11" s="18">
        <f t="shared" si="2"/>
        <v>8012785</v>
      </c>
      <c r="V11" s="18">
        <f t="shared" si="2"/>
        <v>8242381</v>
      </c>
    </row>
    <row r="12" spans="1:22" s="7" customFormat="1" ht="24.95" customHeight="1" x14ac:dyDescent="0.2">
      <c r="A12" s="32" t="s">
        <v>23</v>
      </c>
      <c r="B12" s="19">
        <v>871705</v>
      </c>
      <c r="C12" s="19">
        <v>908145</v>
      </c>
      <c r="D12" s="19">
        <v>933374</v>
      </c>
      <c r="E12" s="19">
        <v>965575</v>
      </c>
      <c r="F12" s="19">
        <v>1006822</v>
      </c>
      <c r="G12" s="19">
        <v>1113268</v>
      </c>
      <c r="H12" s="19">
        <v>1209174</v>
      </c>
      <c r="I12" s="19">
        <v>1266476</v>
      </c>
      <c r="J12" s="19">
        <v>1364395</v>
      </c>
      <c r="K12" s="20">
        <v>1438205</v>
      </c>
      <c r="L12" s="20">
        <v>1619555</v>
      </c>
      <c r="M12" s="20">
        <v>1714677</v>
      </c>
      <c r="N12" s="19">
        <v>1713184</v>
      </c>
      <c r="O12" s="19">
        <v>1802427</v>
      </c>
      <c r="P12" s="19">
        <v>1871345</v>
      </c>
      <c r="Q12" s="19">
        <v>1971301</v>
      </c>
      <c r="R12" s="19">
        <v>2015897</v>
      </c>
      <c r="S12" s="19">
        <v>2053970</v>
      </c>
      <c r="T12" s="19">
        <v>2105809</v>
      </c>
      <c r="U12" s="19">
        <v>2170333</v>
      </c>
      <c r="V12" s="19">
        <v>2291084</v>
      </c>
    </row>
    <row r="13" spans="1:22" s="7" customFormat="1" ht="24.95" customHeight="1" x14ac:dyDescent="0.2">
      <c r="A13" s="32" t="s">
        <v>24</v>
      </c>
      <c r="B13" s="20">
        <v>607518</v>
      </c>
      <c r="C13" s="20">
        <v>647118</v>
      </c>
      <c r="D13" s="20">
        <v>709335</v>
      </c>
      <c r="E13" s="20">
        <v>741983</v>
      </c>
      <c r="F13" s="20">
        <v>701550</v>
      </c>
      <c r="G13" s="20">
        <v>749688</v>
      </c>
      <c r="H13" s="20">
        <v>855127</v>
      </c>
      <c r="I13" s="20">
        <v>902588</v>
      </c>
      <c r="J13" s="20">
        <v>866405</v>
      </c>
      <c r="K13" s="20">
        <v>918236</v>
      </c>
      <c r="L13" s="20">
        <v>996548</v>
      </c>
      <c r="M13" s="20">
        <v>1073158</v>
      </c>
      <c r="N13" s="20">
        <v>1069431</v>
      </c>
      <c r="O13" s="20">
        <v>1123492</v>
      </c>
      <c r="P13" s="20">
        <v>1171583</v>
      </c>
      <c r="Q13" s="20">
        <v>1161446</v>
      </c>
      <c r="R13" s="20">
        <v>1184834</v>
      </c>
      <c r="S13" s="20">
        <v>1214402</v>
      </c>
      <c r="T13" s="20">
        <v>1235742</v>
      </c>
      <c r="U13" s="20">
        <v>1253338</v>
      </c>
      <c r="V13" s="20">
        <v>1270276</v>
      </c>
    </row>
    <row r="14" spans="1:22" s="7" customFormat="1" ht="24.95" customHeight="1" x14ac:dyDescent="0.2">
      <c r="A14" s="32" t="s">
        <v>25</v>
      </c>
      <c r="B14" s="20">
        <v>688501</v>
      </c>
      <c r="C14" s="20">
        <v>707035</v>
      </c>
      <c r="D14" s="20">
        <v>736251</v>
      </c>
      <c r="E14" s="20">
        <v>785342</v>
      </c>
      <c r="F14" s="20">
        <v>759876</v>
      </c>
      <c r="G14" s="20">
        <v>815947</v>
      </c>
      <c r="H14" s="20">
        <v>894127</v>
      </c>
      <c r="I14" s="20">
        <v>939587</v>
      </c>
      <c r="J14" s="20">
        <v>915208</v>
      </c>
      <c r="K14" s="20">
        <v>976735</v>
      </c>
      <c r="L14" s="20">
        <v>1076441</v>
      </c>
      <c r="M14" s="20">
        <v>1198372</v>
      </c>
      <c r="N14" s="20">
        <v>1163106</v>
      </c>
      <c r="O14" s="20">
        <v>1179266</v>
      </c>
      <c r="P14" s="20">
        <v>1253159</v>
      </c>
      <c r="Q14" s="20">
        <v>1259253</v>
      </c>
      <c r="R14" s="20">
        <v>1243926</v>
      </c>
      <c r="S14" s="20">
        <v>1288738</v>
      </c>
      <c r="T14" s="20">
        <v>1296007</v>
      </c>
      <c r="U14" s="20">
        <v>1300584</v>
      </c>
      <c r="V14" s="20">
        <v>1339885</v>
      </c>
    </row>
    <row r="15" spans="1:22" s="7" customFormat="1" ht="24.95" customHeight="1" x14ac:dyDescent="0.2">
      <c r="A15" s="32" t="s">
        <v>26</v>
      </c>
      <c r="B15" s="20">
        <v>750276</v>
      </c>
      <c r="C15" s="20">
        <v>789986</v>
      </c>
      <c r="D15" s="20">
        <v>830875</v>
      </c>
      <c r="E15" s="20">
        <v>885067</v>
      </c>
      <c r="F15" s="20">
        <v>865002</v>
      </c>
      <c r="G15" s="20">
        <v>904523</v>
      </c>
      <c r="H15" s="20">
        <v>976072</v>
      </c>
      <c r="I15" s="20">
        <v>989397</v>
      </c>
      <c r="J15" s="20">
        <v>984281</v>
      </c>
      <c r="K15" s="20">
        <v>1036104</v>
      </c>
      <c r="L15" s="20">
        <v>1078374</v>
      </c>
      <c r="M15" s="20">
        <v>1142193</v>
      </c>
      <c r="N15" s="20">
        <v>1172884</v>
      </c>
      <c r="O15" s="20">
        <v>1205161</v>
      </c>
      <c r="P15" s="20">
        <v>1264506</v>
      </c>
      <c r="Q15" s="20">
        <v>1248002</v>
      </c>
      <c r="R15" s="20">
        <v>1289551</v>
      </c>
      <c r="S15" s="20">
        <v>1335327</v>
      </c>
      <c r="T15" s="20">
        <v>1370764</v>
      </c>
      <c r="U15" s="20">
        <v>1398475</v>
      </c>
      <c r="V15" s="20">
        <v>1425359</v>
      </c>
    </row>
    <row r="16" spans="1:22" s="7" customFormat="1" ht="24.95" customHeight="1" x14ac:dyDescent="0.2">
      <c r="A16" s="32" t="s">
        <v>27</v>
      </c>
      <c r="B16" s="20">
        <v>583163</v>
      </c>
      <c r="C16" s="20">
        <v>615788</v>
      </c>
      <c r="D16" s="20">
        <v>649731</v>
      </c>
      <c r="E16" s="20">
        <v>691980</v>
      </c>
      <c r="F16" s="20">
        <v>690909</v>
      </c>
      <c r="G16" s="20">
        <v>740295</v>
      </c>
      <c r="H16" s="20">
        <v>802311</v>
      </c>
      <c r="I16" s="20">
        <v>805940</v>
      </c>
      <c r="J16" s="20">
        <v>820464</v>
      </c>
      <c r="K16" s="20">
        <v>881328</v>
      </c>
      <c r="L16" s="20">
        <v>943072</v>
      </c>
      <c r="M16" s="20">
        <v>998898</v>
      </c>
      <c r="N16" s="20">
        <v>1030698</v>
      </c>
      <c r="O16" s="20">
        <v>1071069</v>
      </c>
      <c r="P16" s="20">
        <v>1115242</v>
      </c>
      <c r="Q16" s="20">
        <v>1171714</v>
      </c>
      <c r="R16" s="20">
        <v>1207883</v>
      </c>
      <c r="S16" s="20">
        <v>1234331</v>
      </c>
      <c r="T16" s="20">
        <v>1244696</v>
      </c>
      <c r="U16" s="20">
        <v>1272056</v>
      </c>
      <c r="V16" s="20">
        <v>1282468</v>
      </c>
    </row>
    <row r="17" spans="1:22" s="7" customFormat="1" ht="24.95" customHeight="1" x14ac:dyDescent="0.2">
      <c r="A17" s="32" t="s">
        <v>28</v>
      </c>
      <c r="B17" s="20">
        <v>49824</v>
      </c>
      <c r="C17" s="20">
        <v>52798</v>
      </c>
      <c r="D17" s="20">
        <v>56359</v>
      </c>
      <c r="E17" s="20">
        <v>62107</v>
      </c>
      <c r="F17" s="20">
        <v>60246</v>
      </c>
      <c r="G17" s="20">
        <v>63642</v>
      </c>
      <c r="H17" s="20">
        <v>69248</v>
      </c>
      <c r="I17" s="20">
        <v>69169</v>
      </c>
      <c r="J17" s="20">
        <v>71674</v>
      </c>
      <c r="K17" s="20">
        <v>74490</v>
      </c>
      <c r="L17" s="20">
        <v>82379</v>
      </c>
      <c r="M17" s="20">
        <v>90146</v>
      </c>
      <c r="N17" s="20">
        <v>90437</v>
      </c>
      <c r="O17" s="20">
        <v>93536</v>
      </c>
      <c r="P17" s="20">
        <v>94472</v>
      </c>
      <c r="Q17" s="20">
        <v>92175</v>
      </c>
      <c r="R17" s="20">
        <v>92201</v>
      </c>
      <c r="S17" s="20">
        <v>90896</v>
      </c>
      <c r="T17" s="20">
        <v>90950</v>
      </c>
      <c r="U17" s="20">
        <v>88512</v>
      </c>
      <c r="V17" s="20">
        <v>91319</v>
      </c>
    </row>
    <row r="18" spans="1:22" s="7" customFormat="1" ht="24.95" customHeight="1" x14ac:dyDescent="0.2">
      <c r="A18" s="32" t="s">
        <v>29</v>
      </c>
      <c r="B18" s="20">
        <v>155606</v>
      </c>
      <c r="C18" s="20">
        <v>164449</v>
      </c>
      <c r="D18" s="20">
        <v>175300</v>
      </c>
      <c r="E18" s="20">
        <v>198280</v>
      </c>
      <c r="F18" s="20">
        <v>200026</v>
      </c>
      <c r="G18" s="20">
        <v>211902</v>
      </c>
      <c r="H18" s="20">
        <v>229054</v>
      </c>
      <c r="I18" s="20">
        <v>236994</v>
      </c>
      <c r="J18" s="20">
        <v>241150</v>
      </c>
      <c r="K18" s="20">
        <v>261043</v>
      </c>
      <c r="L18" s="20">
        <v>301862</v>
      </c>
      <c r="M18" s="20">
        <v>343449</v>
      </c>
      <c r="N18" s="20">
        <v>356260</v>
      </c>
      <c r="O18" s="20">
        <v>367681</v>
      </c>
      <c r="P18" s="20">
        <v>391822</v>
      </c>
      <c r="Q18" s="20">
        <v>414273</v>
      </c>
      <c r="R18" s="20">
        <v>419424</v>
      </c>
      <c r="S18" s="20">
        <v>434087</v>
      </c>
      <c r="T18" s="20">
        <v>437661</v>
      </c>
      <c r="U18" s="20">
        <v>448488</v>
      </c>
      <c r="V18" s="20">
        <v>455423</v>
      </c>
    </row>
    <row r="19" spans="1:22" s="7" customFormat="1" ht="31.5" customHeight="1" x14ac:dyDescent="0.2">
      <c r="A19" s="33" t="s">
        <v>30</v>
      </c>
      <c r="B19" s="21" t="s">
        <v>20</v>
      </c>
      <c r="C19" s="21" t="s">
        <v>20</v>
      </c>
      <c r="D19" s="20">
        <v>9896</v>
      </c>
      <c r="E19" s="20">
        <v>12410</v>
      </c>
      <c r="F19" s="20">
        <v>7024</v>
      </c>
      <c r="G19" s="20">
        <v>14846</v>
      </c>
      <c r="H19" s="20">
        <v>10615</v>
      </c>
      <c r="I19" s="20">
        <v>14187</v>
      </c>
      <c r="J19" s="20">
        <v>12891</v>
      </c>
      <c r="K19" s="20">
        <v>13202</v>
      </c>
      <c r="L19" s="20">
        <v>13334</v>
      </c>
      <c r="M19" s="20">
        <v>15615</v>
      </c>
      <c r="N19" s="20">
        <v>14072</v>
      </c>
      <c r="O19" s="20">
        <v>10617</v>
      </c>
      <c r="P19" s="20">
        <v>16456</v>
      </c>
      <c r="Q19" s="20">
        <v>17188</v>
      </c>
      <c r="R19" s="20">
        <v>17626</v>
      </c>
      <c r="S19" s="20">
        <v>16624</v>
      </c>
      <c r="T19" s="20">
        <v>18818</v>
      </c>
      <c r="U19" s="20">
        <v>14861</v>
      </c>
      <c r="V19" s="20">
        <v>17409</v>
      </c>
    </row>
    <row r="20" spans="1:22" s="7" customFormat="1" ht="24.95" customHeight="1" x14ac:dyDescent="0.2">
      <c r="A20" s="32" t="s">
        <v>31</v>
      </c>
      <c r="B20" s="21" t="s">
        <v>20</v>
      </c>
      <c r="C20" s="21" t="s">
        <v>20</v>
      </c>
      <c r="D20" s="20">
        <v>1207</v>
      </c>
      <c r="E20" s="20">
        <v>1292</v>
      </c>
      <c r="F20" s="20">
        <v>21</v>
      </c>
      <c r="G20" s="20">
        <v>1111</v>
      </c>
      <c r="H20" s="20">
        <v>2295</v>
      </c>
      <c r="I20" s="20">
        <v>32</v>
      </c>
      <c r="J20" s="20">
        <v>1238</v>
      </c>
      <c r="K20" s="20">
        <v>2436</v>
      </c>
      <c r="L20" s="20">
        <v>0</v>
      </c>
      <c r="M20" s="20">
        <v>1237</v>
      </c>
      <c r="N20" s="20">
        <v>0</v>
      </c>
      <c r="O20" s="20">
        <v>0</v>
      </c>
      <c r="P20" s="20">
        <v>0</v>
      </c>
      <c r="Q20" s="20">
        <v>0</v>
      </c>
      <c r="R20" s="21" t="s">
        <v>20</v>
      </c>
      <c r="S20" s="21" t="s">
        <v>20</v>
      </c>
      <c r="T20" s="21" t="s">
        <v>20</v>
      </c>
      <c r="U20" s="21" t="s">
        <v>20</v>
      </c>
      <c r="V20" s="21" t="s">
        <v>20</v>
      </c>
    </row>
    <row r="21" spans="1:22" s="7" customFormat="1" ht="24.95" customHeight="1" x14ac:dyDescent="0.2">
      <c r="A21" s="32" t="s">
        <v>32</v>
      </c>
      <c r="B21" s="21" t="s">
        <v>20</v>
      </c>
      <c r="C21" s="21" t="s">
        <v>20</v>
      </c>
      <c r="D21" s="21" t="s">
        <v>20</v>
      </c>
      <c r="E21" s="21" t="s">
        <v>20</v>
      </c>
      <c r="F21" s="21" t="s">
        <v>20</v>
      </c>
      <c r="G21" s="20">
        <v>4053</v>
      </c>
      <c r="H21" s="20">
        <v>4627</v>
      </c>
      <c r="I21" s="20">
        <v>4964</v>
      </c>
      <c r="J21" s="20">
        <v>5159</v>
      </c>
      <c r="K21" s="20">
        <v>5401</v>
      </c>
      <c r="L21" s="20">
        <v>5736</v>
      </c>
      <c r="M21" s="20">
        <v>5980</v>
      </c>
      <c r="N21" s="20">
        <v>6372</v>
      </c>
      <c r="O21" s="20">
        <v>6547</v>
      </c>
      <c r="P21" s="20">
        <v>6802</v>
      </c>
      <c r="Q21" s="20">
        <v>8700</v>
      </c>
      <c r="R21" s="20">
        <v>6277</v>
      </c>
      <c r="S21" s="20">
        <v>7337</v>
      </c>
      <c r="T21" s="20">
        <v>3671</v>
      </c>
      <c r="U21" s="20">
        <v>0</v>
      </c>
      <c r="V21" s="20">
        <v>0</v>
      </c>
    </row>
    <row r="22" spans="1:22" s="7" customFormat="1" ht="24.95" customHeight="1" x14ac:dyDescent="0.2">
      <c r="A22" s="32" t="s">
        <v>33</v>
      </c>
      <c r="B22" s="21" t="s">
        <v>20</v>
      </c>
      <c r="C22" s="21" t="s">
        <v>20</v>
      </c>
      <c r="D22" s="21" t="s">
        <v>20</v>
      </c>
      <c r="E22" s="21" t="s">
        <v>20</v>
      </c>
      <c r="F22" s="21" t="s">
        <v>20</v>
      </c>
      <c r="G22" s="20">
        <v>1536</v>
      </c>
      <c r="H22" s="20">
        <v>1637</v>
      </c>
      <c r="I22" s="20">
        <v>1792</v>
      </c>
      <c r="J22" s="20">
        <v>1829</v>
      </c>
      <c r="K22" s="20">
        <v>1912</v>
      </c>
      <c r="L22" s="20">
        <v>2058</v>
      </c>
      <c r="M22" s="20">
        <v>0</v>
      </c>
      <c r="N22" s="20">
        <v>0</v>
      </c>
      <c r="O22" s="20">
        <v>9075</v>
      </c>
      <c r="P22" s="20">
        <v>3476</v>
      </c>
      <c r="Q22" s="20">
        <v>0</v>
      </c>
      <c r="R22" s="20">
        <v>2561</v>
      </c>
      <c r="S22" s="20">
        <v>2558</v>
      </c>
      <c r="T22" s="20">
        <v>3915</v>
      </c>
      <c r="U22" s="20">
        <v>2628</v>
      </c>
      <c r="V22" s="20">
        <v>2720</v>
      </c>
    </row>
    <row r="23" spans="1:22" s="7" customFormat="1" ht="24.95" customHeight="1" x14ac:dyDescent="0.2">
      <c r="A23" s="32" t="s">
        <v>34</v>
      </c>
      <c r="B23" s="21" t="s">
        <v>20</v>
      </c>
      <c r="C23" s="21" t="s">
        <v>20</v>
      </c>
      <c r="D23" s="21" t="s">
        <v>20</v>
      </c>
      <c r="E23" s="21" t="s">
        <v>20</v>
      </c>
      <c r="F23" s="21" t="s">
        <v>20</v>
      </c>
      <c r="G23" s="20">
        <v>2804</v>
      </c>
      <c r="H23" s="20">
        <v>8312</v>
      </c>
      <c r="I23" s="20">
        <v>9846</v>
      </c>
      <c r="J23" s="20">
        <v>7055</v>
      </c>
      <c r="K23" s="20">
        <v>16922</v>
      </c>
      <c r="L23" s="20">
        <v>34779</v>
      </c>
      <c r="M23" s="20">
        <v>35646</v>
      </c>
      <c r="N23" s="20">
        <v>29899</v>
      </c>
      <c r="O23" s="20">
        <v>64252</v>
      </c>
      <c r="P23" s="20">
        <v>54998</v>
      </c>
      <c r="Q23" s="20">
        <v>59501</v>
      </c>
      <c r="R23" s="20">
        <v>68387</v>
      </c>
      <c r="S23" s="20">
        <v>65256</v>
      </c>
      <c r="T23" s="20">
        <v>62592</v>
      </c>
      <c r="U23" s="20">
        <v>63510</v>
      </c>
      <c r="V23" s="20">
        <v>66436</v>
      </c>
    </row>
    <row r="24" spans="1:22" s="7" customFormat="1" ht="24.95" customHeight="1" x14ac:dyDescent="0.2">
      <c r="A24" s="32" t="s">
        <v>35</v>
      </c>
      <c r="B24" s="21" t="s">
        <v>20</v>
      </c>
      <c r="C24" s="21" t="s">
        <v>20</v>
      </c>
      <c r="D24" s="21" t="s">
        <v>20</v>
      </c>
      <c r="E24" s="21" t="s">
        <v>20</v>
      </c>
      <c r="F24" s="21" t="s">
        <v>20</v>
      </c>
      <c r="G24" s="21" t="s">
        <v>20</v>
      </c>
      <c r="H24" s="21" t="s">
        <v>20</v>
      </c>
      <c r="I24" s="21" t="s">
        <v>20</v>
      </c>
      <c r="J24" s="20">
        <v>553</v>
      </c>
      <c r="K24" s="20">
        <v>3087</v>
      </c>
      <c r="L24" s="20">
        <v>3332</v>
      </c>
      <c r="M24" s="20">
        <v>8848</v>
      </c>
      <c r="N24" s="20">
        <v>7657</v>
      </c>
      <c r="O24" s="20">
        <v>6908</v>
      </c>
      <c r="P24" s="20">
        <v>4476</v>
      </c>
      <c r="Q24" s="20">
        <v>22632</v>
      </c>
      <c r="R24" s="20">
        <v>28315</v>
      </c>
      <c r="S24" s="20">
        <v>-447</v>
      </c>
      <c r="T24" s="20">
        <v>-1819</v>
      </c>
      <c r="U24" s="20">
        <v>0</v>
      </c>
      <c r="V24" s="20">
        <v>0</v>
      </c>
    </row>
    <row r="25" spans="1:22" s="7" customFormat="1" ht="24.95" customHeight="1" x14ac:dyDescent="0.2">
      <c r="A25" s="32" t="s">
        <v>36</v>
      </c>
      <c r="B25" s="21" t="s">
        <v>20</v>
      </c>
      <c r="C25" s="21" t="s">
        <v>20</v>
      </c>
      <c r="D25" s="21" t="s">
        <v>20</v>
      </c>
      <c r="E25" s="21" t="s">
        <v>20</v>
      </c>
      <c r="F25" s="21" t="s">
        <v>20</v>
      </c>
      <c r="G25" s="21" t="s">
        <v>20</v>
      </c>
      <c r="H25" s="21" t="s">
        <v>20</v>
      </c>
      <c r="I25" s="21" t="s">
        <v>20</v>
      </c>
      <c r="J25" s="20">
        <v>0</v>
      </c>
      <c r="K25" s="20">
        <v>0</v>
      </c>
      <c r="L25" s="20">
        <v>0</v>
      </c>
      <c r="M25" s="20">
        <v>0</v>
      </c>
      <c r="N25" s="20">
        <v>0</v>
      </c>
      <c r="O25" s="20">
        <v>0</v>
      </c>
      <c r="P25" s="20">
        <v>0</v>
      </c>
      <c r="Q25" s="20">
        <v>1633</v>
      </c>
      <c r="R25" s="20">
        <v>1961</v>
      </c>
      <c r="S25" s="21" t="s">
        <v>20</v>
      </c>
      <c r="T25" s="21" t="s">
        <v>20</v>
      </c>
      <c r="U25" s="34"/>
      <c r="V25" s="34"/>
    </row>
    <row r="26" spans="1:22" s="7" customFormat="1" ht="24.95" customHeight="1" x14ac:dyDescent="0.2">
      <c r="A26" s="32" t="s">
        <v>37</v>
      </c>
      <c r="B26" s="21" t="s">
        <v>20</v>
      </c>
      <c r="C26" s="21" t="s">
        <v>20</v>
      </c>
      <c r="D26" s="21" t="s">
        <v>20</v>
      </c>
      <c r="E26" s="21" t="s">
        <v>20</v>
      </c>
      <c r="F26" s="21" t="s">
        <v>20</v>
      </c>
      <c r="G26" s="21" t="s">
        <v>20</v>
      </c>
      <c r="H26" s="21" t="s">
        <v>20</v>
      </c>
      <c r="I26" s="21" t="s">
        <v>20</v>
      </c>
      <c r="J26" s="20">
        <v>0</v>
      </c>
      <c r="K26" s="20">
        <v>0</v>
      </c>
      <c r="L26" s="20">
        <v>8187</v>
      </c>
      <c r="M26" s="20">
        <v>9430</v>
      </c>
      <c r="N26" s="20">
        <v>11920</v>
      </c>
      <c r="O26" s="20">
        <v>15912</v>
      </c>
      <c r="P26" s="20">
        <v>17093</v>
      </c>
      <c r="Q26" s="20">
        <v>17287</v>
      </c>
      <c r="R26" s="20">
        <v>20816</v>
      </c>
      <c r="S26" s="20">
        <v>21403</v>
      </c>
      <c r="T26" s="20">
        <v>1247</v>
      </c>
      <c r="U26" s="20">
        <v>0</v>
      </c>
      <c r="V26" s="20">
        <v>2</v>
      </c>
    </row>
    <row r="27" spans="1:22" s="7" customFormat="1" ht="24.95" customHeight="1" x14ac:dyDescent="0.2">
      <c r="A27" s="22" t="s">
        <v>42</v>
      </c>
      <c r="B27" s="23">
        <f>SUM(B28:B29)</f>
        <v>380108</v>
      </c>
      <c r="C27" s="23">
        <f>SUM(C28:C29)</f>
        <v>389330</v>
      </c>
      <c r="D27" s="23">
        <f>SUM(D28:D29)</f>
        <v>404530</v>
      </c>
      <c r="E27" s="23">
        <f>SUM(E28:E29)</f>
        <v>426691</v>
      </c>
      <c r="F27" s="23">
        <f t="shared" ref="F27:V27" si="3">SUM(F28:F29)</f>
        <v>439562</v>
      </c>
      <c r="G27" s="23">
        <f t="shared" si="3"/>
        <v>474599</v>
      </c>
      <c r="H27" s="23">
        <f t="shared" si="3"/>
        <v>522916</v>
      </c>
      <c r="I27" s="23">
        <f t="shared" si="3"/>
        <v>522990</v>
      </c>
      <c r="J27" s="23">
        <f t="shared" si="3"/>
        <v>549780</v>
      </c>
      <c r="K27" s="23">
        <f t="shared" si="3"/>
        <v>585283</v>
      </c>
      <c r="L27" s="23">
        <f t="shared" si="3"/>
        <v>671825</v>
      </c>
      <c r="M27" s="23">
        <f t="shared" si="3"/>
        <v>733995</v>
      </c>
      <c r="N27" s="23">
        <f t="shared" si="3"/>
        <v>756409</v>
      </c>
      <c r="O27" s="23">
        <f t="shared" si="3"/>
        <v>775564</v>
      </c>
      <c r="P27" s="23">
        <f t="shared" si="3"/>
        <v>804462</v>
      </c>
      <c r="Q27" s="23">
        <f t="shared" si="3"/>
        <v>839239</v>
      </c>
      <c r="R27" s="23">
        <f t="shared" si="3"/>
        <v>855173</v>
      </c>
      <c r="S27" s="23">
        <f t="shared" si="3"/>
        <v>894213</v>
      </c>
      <c r="T27" s="23">
        <f t="shared" si="3"/>
        <v>916564</v>
      </c>
      <c r="U27" s="23">
        <f t="shared" si="3"/>
        <v>916779</v>
      </c>
      <c r="V27" s="23">
        <f t="shared" si="3"/>
        <v>956908</v>
      </c>
    </row>
    <row r="28" spans="1:22" s="7" customFormat="1" ht="24.95" customHeight="1" x14ac:dyDescent="0.2">
      <c r="A28" s="32" t="s">
        <v>38</v>
      </c>
      <c r="B28" s="20">
        <v>380108</v>
      </c>
      <c r="C28" s="20">
        <v>389330</v>
      </c>
      <c r="D28" s="20">
        <v>398405</v>
      </c>
      <c r="E28" s="20">
        <v>420194</v>
      </c>
      <c r="F28" s="20">
        <v>432872</v>
      </c>
      <c r="G28" s="20">
        <v>467018</v>
      </c>
      <c r="H28" s="20">
        <v>514880</v>
      </c>
      <c r="I28" s="20">
        <v>514180</v>
      </c>
      <c r="J28" s="20">
        <v>540400</v>
      </c>
      <c r="K28" s="20">
        <v>575350</v>
      </c>
      <c r="L28" s="20">
        <v>661455</v>
      </c>
      <c r="M28" s="20">
        <v>723084</v>
      </c>
      <c r="N28" s="20">
        <v>744676</v>
      </c>
      <c r="O28" s="20">
        <v>762275</v>
      </c>
      <c r="P28" s="20">
        <v>790518</v>
      </c>
      <c r="Q28" s="20">
        <v>824243</v>
      </c>
      <c r="R28" s="20">
        <v>839775</v>
      </c>
      <c r="S28" s="20">
        <v>878413</v>
      </c>
      <c r="T28" s="20">
        <v>900697</v>
      </c>
      <c r="U28" s="20">
        <v>900008</v>
      </c>
      <c r="V28" s="20">
        <v>940067</v>
      </c>
    </row>
    <row r="29" spans="1:22" s="7" customFormat="1" ht="24.95" customHeight="1" x14ac:dyDescent="0.2">
      <c r="A29" s="32" t="s">
        <v>39</v>
      </c>
      <c r="B29" s="21" t="s">
        <v>20</v>
      </c>
      <c r="C29" s="21" t="s">
        <v>20</v>
      </c>
      <c r="D29" s="20">
        <v>6125</v>
      </c>
      <c r="E29" s="20">
        <v>6497</v>
      </c>
      <c r="F29" s="20">
        <v>6690</v>
      </c>
      <c r="G29" s="20">
        <v>7581</v>
      </c>
      <c r="H29" s="20">
        <v>8036</v>
      </c>
      <c r="I29" s="20">
        <v>8810</v>
      </c>
      <c r="J29" s="20">
        <v>9380</v>
      </c>
      <c r="K29" s="20">
        <v>9933</v>
      </c>
      <c r="L29" s="20">
        <v>10370</v>
      </c>
      <c r="M29" s="20">
        <v>10911</v>
      </c>
      <c r="N29" s="20">
        <v>11733</v>
      </c>
      <c r="O29" s="20">
        <v>13289</v>
      </c>
      <c r="P29" s="20">
        <v>13944</v>
      </c>
      <c r="Q29" s="20">
        <v>14996</v>
      </c>
      <c r="R29" s="20">
        <v>15398</v>
      </c>
      <c r="S29" s="20">
        <v>15800</v>
      </c>
      <c r="T29" s="20">
        <v>15867</v>
      </c>
      <c r="U29" s="20">
        <v>16771</v>
      </c>
      <c r="V29" s="20">
        <v>16841</v>
      </c>
    </row>
    <row r="30" spans="1:22" s="7" customFormat="1" ht="24.95" customHeight="1" x14ac:dyDescent="0.2">
      <c r="A30" s="32" t="s">
        <v>126</v>
      </c>
      <c r="B30" s="21"/>
      <c r="C30" s="21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>
        <v>1770</v>
      </c>
      <c r="V30" s="20">
        <v>1478</v>
      </c>
    </row>
    <row r="31" spans="1:22" s="7" customFormat="1" ht="24.95" customHeight="1" x14ac:dyDescent="0.2">
      <c r="A31" s="22" t="s">
        <v>40</v>
      </c>
      <c r="B31" s="23">
        <v>2080599</v>
      </c>
      <c r="C31" s="23">
        <v>2261560</v>
      </c>
      <c r="D31" s="23">
        <v>2439728</v>
      </c>
      <c r="E31" s="23">
        <v>2601556</v>
      </c>
      <c r="F31" s="23">
        <v>2724349</v>
      </c>
      <c r="G31" s="23">
        <v>2954905</v>
      </c>
      <c r="H31" s="23">
        <v>3248070</v>
      </c>
      <c r="I31" s="23">
        <v>3330982</v>
      </c>
      <c r="J31" s="23">
        <v>3304307</v>
      </c>
      <c r="K31" s="23">
        <v>3548074</v>
      </c>
      <c r="L31" s="23">
        <v>3955511</v>
      </c>
      <c r="M31" s="23">
        <v>4120388</v>
      </c>
      <c r="N31" s="23">
        <v>4249222</v>
      </c>
      <c r="O31" s="23">
        <v>4395249</v>
      </c>
      <c r="P31" s="23">
        <v>4366572</v>
      </c>
      <c r="Q31" s="23">
        <v>4257005</v>
      </c>
      <c r="R31" s="23">
        <v>4267404</v>
      </c>
      <c r="S31" s="23">
        <v>4520003</v>
      </c>
      <c r="T31" s="23">
        <v>4638868</v>
      </c>
      <c r="U31" s="23">
        <v>4863745</v>
      </c>
      <c r="V31" s="23">
        <v>5169562</v>
      </c>
    </row>
    <row r="32" spans="1:22" s="7" customFormat="1" ht="24.95" customHeight="1" x14ac:dyDescent="0.2">
      <c r="A32" s="22" t="s">
        <v>41</v>
      </c>
      <c r="B32" s="23">
        <v>472075</v>
      </c>
      <c r="C32" s="23">
        <v>510915</v>
      </c>
      <c r="D32" s="23">
        <v>548140</v>
      </c>
      <c r="E32" s="23">
        <v>562689</v>
      </c>
      <c r="F32" s="23">
        <v>606989</v>
      </c>
      <c r="G32" s="23">
        <v>646920</v>
      </c>
      <c r="H32" s="23">
        <v>699998</v>
      </c>
      <c r="I32" s="23">
        <v>728898</v>
      </c>
      <c r="J32" s="23">
        <v>781123</v>
      </c>
      <c r="K32" s="23">
        <v>846035</v>
      </c>
      <c r="L32" s="23">
        <v>938818</v>
      </c>
      <c r="M32" s="23">
        <v>984311</v>
      </c>
      <c r="N32" s="23">
        <v>1044646</v>
      </c>
      <c r="O32" s="23">
        <v>1102413</v>
      </c>
      <c r="P32" s="23">
        <v>1177618</v>
      </c>
      <c r="Q32" s="23">
        <v>1266158</v>
      </c>
      <c r="R32" s="23">
        <v>1350872</v>
      </c>
      <c r="S32" s="23">
        <v>1388669</v>
      </c>
      <c r="T32" s="23">
        <v>1425751</v>
      </c>
      <c r="U32" s="23">
        <v>1479363</v>
      </c>
      <c r="V32" s="23">
        <v>1526692</v>
      </c>
    </row>
    <row r="33" spans="1:22" s="7" customFormat="1" ht="24.95" customHeight="1" x14ac:dyDescent="0.2">
      <c r="A33" s="22" t="s">
        <v>43</v>
      </c>
      <c r="B33" s="23">
        <v>0</v>
      </c>
      <c r="C33" s="23">
        <v>0</v>
      </c>
      <c r="D33" s="23">
        <v>0</v>
      </c>
      <c r="E33" s="23">
        <v>0</v>
      </c>
      <c r="F33" s="23">
        <v>5597</v>
      </c>
      <c r="G33" s="23">
        <v>11801</v>
      </c>
      <c r="H33" s="23">
        <v>12775</v>
      </c>
      <c r="I33" s="23">
        <v>13517</v>
      </c>
      <c r="J33" s="23">
        <v>18372</v>
      </c>
      <c r="K33" s="23">
        <v>11421</v>
      </c>
      <c r="L33" s="23">
        <v>16468</v>
      </c>
      <c r="M33" s="23">
        <v>17433</v>
      </c>
      <c r="N33" s="23">
        <v>18656</v>
      </c>
      <c r="O33" s="23">
        <v>19723</v>
      </c>
      <c r="P33" s="23">
        <v>22777</v>
      </c>
      <c r="Q33" s="23">
        <v>24292</v>
      </c>
      <c r="R33" s="23">
        <v>23726</v>
      </c>
      <c r="S33" s="23">
        <v>24896</v>
      </c>
      <c r="T33" s="23">
        <v>26930</v>
      </c>
      <c r="U33" s="23">
        <v>29052</v>
      </c>
      <c r="V33" s="23">
        <v>31073</v>
      </c>
    </row>
    <row r="34" spans="1:22" s="7" customFormat="1" ht="24.95" customHeight="1" x14ac:dyDescent="0.2">
      <c r="A34" s="22" t="s">
        <v>44</v>
      </c>
      <c r="B34" s="23">
        <v>369104</v>
      </c>
      <c r="C34" s="23">
        <v>381523</v>
      </c>
      <c r="D34" s="23">
        <v>392639</v>
      </c>
      <c r="E34" s="23">
        <v>408538</v>
      </c>
      <c r="F34" s="23">
        <v>371857</v>
      </c>
      <c r="G34" s="23">
        <v>370535</v>
      </c>
      <c r="H34" s="23">
        <v>394019</v>
      </c>
      <c r="I34" s="23">
        <v>408561</v>
      </c>
      <c r="J34" s="23">
        <v>427812</v>
      </c>
      <c r="K34" s="23">
        <v>453212</v>
      </c>
      <c r="L34" s="23">
        <v>512251</v>
      </c>
      <c r="M34" s="23">
        <v>549049</v>
      </c>
      <c r="N34" s="23">
        <v>580007</v>
      </c>
      <c r="O34" s="23">
        <v>606694</v>
      </c>
      <c r="P34" s="23">
        <v>624859</v>
      </c>
      <c r="Q34" s="23">
        <v>652480</v>
      </c>
      <c r="R34" s="23">
        <v>685155</v>
      </c>
      <c r="S34" s="23">
        <v>715450</v>
      </c>
      <c r="T34" s="23">
        <v>738228</v>
      </c>
      <c r="U34" s="35">
        <v>741882</v>
      </c>
      <c r="V34" s="35">
        <v>758550</v>
      </c>
    </row>
    <row r="35" spans="1:22" s="7" customFormat="1" ht="24.95" customHeight="1" x14ac:dyDescent="0.2">
      <c r="A35" s="22" t="s">
        <v>45</v>
      </c>
      <c r="B35" s="23">
        <v>297447</v>
      </c>
      <c r="C35" s="23">
        <v>0</v>
      </c>
      <c r="D35" s="23">
        <v>113759</v>
      </c>
      <c r="E35" s="23">
        <v>123449</v>
      </c>
      <c r="F35" s="23">
        <v>129711</v>
      </c>
      <c r="G35" s="23">
        <v>142340</v>
      </c>
      <c r="H35" s="23">
        <v>152528</v>
      </c>
      <c r="I35" s="23">
        <v>158687</v>
      </c>
      <c r="J35" s="23">
        <v>172202</v>
      </c>
      <c r="K35" s="23">
        <v>191202</v>
      </c>
      <c r="L35" s="23">
        <v>203491</v>
      </c>
      <c r="M35" s="23">
        <v>220657</v>
      </c>
      <c r="N35" s="23">
        <v>237662</v>
      </c>
      <c r="O35" s="23">
        <v>252176</v>
      </c>
      <c r="P35" s="23">
        <v>265876</v>
      </c>
      <c r="Q35" s="23">
        <v>274657</v>
      </c>
      <c r="R35" s="23">
        <v>286375</v>
      </c>
      <c r="S35" s="23">
        <v>218008</v>
      </c>
      <c r="T35" s="23">
        <v>224290</v>
      </c>
      <c r="U35" s="23">
        <v>224212</v>
      </c>
      <c r="V35" s="23">
        <v>231454</v>
      </c>
    </row>
    <row r="36" spans="1:22" s="7" customFormat="1" ht="24.95" customHeight="1" x14ac:dyDescent="0.2">
      <c r="A36" s="22" t="s">
        <v>46</v>
      </c>
      <c r="B36" s="23">
        <v>0</v>
      </c>
      <c r="C36" s="23">
        <v>0</v>
      </c>
      <c r="D36" s="23">
        <v>245640</v>
      </c>
      <c r="E36" s="23">
        <v>287103</v>
      </c>
      <c r="F36" s="23">
        <v>294959</v>
      </c>
      <c r="G36" s="23">
        <v>350151</v>
      </c>
      <c r="H36" s="23">
        <v>381954</v>
      </c>
      <c r="I36" s="23">
        <v>393431</v>
      </c>
      <c r="J36" s="23">
        <v>399106</v>
      </c>
      <c r="K36" s="23">
        <v>419787</v>
      </c>
      <c r="L36" s="23">
        <v>464065</v>
      </c>
      <c r="M36" s="23">
        <v>486150</v>
      </c>
      <c r="N36" s="23">
        <v>516489</v>
      </c>
      <c r="O36" s="23">
        <v>551283</v>
      </c>
      <c r="P36" s="23">
        <v>627268</v>
      </c>
      <c r="Q36" s="23">
        <v>662940</v>
      </c>
      <c r="R36" s="23">
        <v>642552</v>
      </c>
      <c r="S36" s="23">
        <v>685023</v>
      </c>
      <c r="T36" s="23">
        <v>698280</v>
      </c>
      <c r="U36" s="23">
        <v>737429</v>
      </c>
      <c r="V36" s="23">
        <v>737274</v>
      </c>
    </row>
    <row r="37" spans="1:22" s="7" customFormat="1" ht="24.95" customHeight="1" x14ac:dyDescent="0.2">
      <c r="A37" s="22" t="s">
        <v>47</v>
      </c>
      <c r="B37" s="23">
        <v>7195</v>
      </c>
      <c r="C37" s="23">
        <v>7337</v>
      </c>
      <c r="D37" s="23">
        <v>7618</v>
      </c>
      <c r="E37" s="23">
        <v>8634</v>
      </c>
      <c r="F37" s="23">
        <v>9561</v>
      </c>
      <c r="G37" s="23">
        <v>9742</v>
      </c>
      <c r="H37" s="23">
        <v>10513</v>
      </c>
      <c r="I37" s="23">
        <v>10355</v>
      </c>
      <c r="J37" s="23">
        <v>10915</v>
      </c>
      <c r="K37" s="23">
        <v>11500</v>
      </c>
      <c r="L37" s="23">
        <v>14621</v>
      </c>
      <c r="M37" s="23">
        <v>22586</v>
      </c>
      <c r="N37" s="23">
        <v>22834</v>
      </c>
      <c r="O37" s="23">
        <v>23445</v>
      </c>
      <c r="P37" s="23">
        <v>23946</v>
      </c>
      <c r="Q37" s="23">
        <v>27211</v>
      </c>
      <c r="R37" s="23">
        <v>27446</v>
      </c>
      <c r="S37" s="23">
        <v>28565</v>
      </c>
      <c r="T37" s="23">
        <v>29575</v>
      </c>
      <c r="U37" s="23">
        <v>30688</v>
      </c>
      <c r="V37" s="23">
        <v>31097</v>
      </c>
    </row>
    <row r="38" spans="1:22" s="7" customFormat="1" ht="24.95" customHeight="1" x14ac:dyDescent="0.2">
      <c r="A38" s="22" t="s">
        <v>48</v>
      </c>
      <c r="B38" s="23">
        <v>13715</v>
      </c>
      <c r="C38" s="23">
        <v>13864</v>
      </c>
      <c r="D38" s="23">
        <v>15186</v>
      </c>
      <c r="E38" s="23">
        <v>15570</v>
      </c>
      <c r="F38" s="23">
        <v>15532</v>
      </c>
      <c r="G38" s="23">
        <v>16759</v>
      </c>
      <c r="H38" s="23">
        <v>19824</v>
      </c>
      <c r="I38" s="23">
        <v>19814</v>
      </c>
      <c r="J38" s="23">
        <v>21849</v>
      </c>
      <c r="K38" s="23">
        <v>24569</v>
      </c>
      <c r="L38" s="23">
        <v>29195</v>
      </c>
      <c r="M38" s="23">
        <v>38904</v>
      </c>
      <c r="N38" s="23">
        <v>43539</v>
      </c>
      <c r="O38" s="23">
        <v>46819</v>
      </c>
      <c r="P38" s="23">
        <v>50570</v>
      </c>
      <c r="Q38" s="23">
        <v>53343</v>
      </c>
      <c r="R38" s="23">
        <v>57195</v>
      </c>
      <c r="S38" s="23">
        <v>61977</v>
      </c>
      <c r="T38" s="23">
        <v>63743</v>
      </c>
      <c r="U38" s="23">
        <v>66608</v>
      </c>
      <c r="V38" s="23">
        <v>69125</v>
      </c>
    </row>
    <row r="39" spans="1:22" s="7" customFormat="1" ht="24.95" customHeight="1" x14ac:dyDescent="0.2">
      <c r="A39" s="22" t="s">
        <v>49</v>
      </c>
      <c r="B39" s="23">
        <v>0</v>
      </c>
      <c r="C39" s="23">
        <v>0</v>
      </c>
      <c r="D39" s="23">
        <v>5595</v>
      </c>
      <c r="E39" s="23">
        <v>6036</v>
      </c>
      <c r="F39" s="23">
        <v>6358</v>
      </c>
      <c r="G39" s="23">
        <v>7118</v>
      </c>
      <c r="H39" s="23">
        <v>8181</v>
      </c>
      <c r="I39" s="23">
        <v>8940</v>
      </c>
      <c r="J39" s="23">
        <v>9569</v>
      </c>
      <c r="K39" s="23">
        <v>10807</v>
      </c>
      <c r="L39" s="23">
        <v>11877</v>
      </c>
      <c r="M39" s="23">
        <v>13401</v>
      </c>
      <c r="N39" s="23">
        <v>14364</v>
      </c>
      <c r="O39" s="23">
        <v>15444</v>
      </c>
      <c r="P39" s="23">
        <v>16088</v>
      </c>
      <c r="Q39" s="23">
        <v>17193</v>
      </c>
      <c r="R39" s="23">
        <v>19375</v>
      </c>
      <c r="S39" s="23">
        <v>20775</v>
      </c>
      <c r="T39" s="23">
        <v>26511</v>
      </c>
      <c r="U39" s="23">
        <v>26780</v>
      </c>
      <c r="V39" s="23">
        <v>29117</v>
      </c>
    </row>
    <row r="40" spans="1:22" s="7" customFormat="1" ht="24.95" customHeight="1" x14ac:dyDescent="0.2">
      <c r="A40" s="22" t="s">
        <v>50</v>
      </c>
      <c r="B40" s="23">
        <f>SUM(B41:B42)</f>
        <v>2772061</v>
      </c>
      <c r="C40" s="23">
        <f t="shared" ref="C40:V40" si="4">SUM(C41:C42)</f>
        <v>2956564</v>
      </c>
      <c r="D40" s="23">
        <f t="shared" si="4"/>
        <v>3103473</v>
      </c>
      <c r="E40" s="23">
        <f t="shared" si="4"/>
        <v>3317936</v>
      </c>
      <c r="F40" s="23">
        <f t="shared" si="4"/>
        <v>3429255</v>
      </c>
      <c r="G40" s="23">
        <f t="shared" si="4"/>
        <v>3560699</v>
      </c>
      <c r="H40" s="23">
        <f t="shared" si="4"/>
        <v>3790030</v>
      </c>
      <c r="I40" s="23">
        <f t="shared" si="4"/>
        <v>3755407</v>
      </c>
      <c r="J40" s="23">
        <f t="shared" si="4"/>
        <v>3897216</v>
      </c>
      <c r="K40" s="23">
        <f t="shared" si="4"/>
        <v>4078489</v>
      </c>
      <c r="L40" s="23">
        <f t="shared" si="4"/>
        <v>4379682</v>
      </c>
      <c r="M40" s="23">
        <f t="shared" si="4"/>
        <v>4701152</v>
      </c>
      <c r="N40" s="23">
        <f t="shared" si="4"/>
        <v>4827295</v>
      </c>
      <c r="O40" s="23">
        <f t="shared" si="4"/>
        <v>5195106</v>
      </c>
      <c r="P40" s="23">
        <f t="shared" si="4"/>
        <v>5418398</v>
      </c>
      <c r="Q40" s="23">
        <f t="shared" si="4"/>
        <v>5568285</v>
      </c>
      <c r="R40" s="23">
        <f t="shared" si="4"/>
        <v>5709942</v>
      </c>
      <c r="S40" s="37">
        <f t="shared" si="4"/>
        <v>5829273</v>
      </c>
      <c r="T40" s="23">
        <f t="shared" si="4"/>
        <v>5255092</v>
      </c>
      <c r="U40" s="23">
        <f t="shared" si="4"/>
        <v>5414104</v>
      </c>
      <c r="V40" s="23">
        <f t="shared" si="4"/>
        <v>5561110</v>
      </c>
    </row>
    <row r="41" spans="1:22" s="7" customFormat="1" ht="24.95" customHeight="1" x14ac:dyDescent="0.2">
      <c r="A41" s="32" t="s">
        <v>51</v>
      </c>
      <c r="B41" s="20">
        <v>2644163</v>
      </c>
      <c r="C41" s="20">
        <v>2811526</v>
      </c>
      <c r="D41" s="20">
        <v>2954239</v>
      </c>
      <c r="E41" s="20">
        <v>3158637</v>
      </c>
      <c r="F41" s="20">
        <v>3286621</v>
      </c>
      <c r="G41" s="20">
        <v>3452167</v>
      </c>
      <c r="H41" s="20">
        <v>3666795</v>
      </c>
      <c r="I41" s="20">
        <v>3631192</v>
      </c>
      <c r="J41" s="20">
        <v>3768266</v>
      </c>
      <c r="K41" s="20">
        <v>3937782</v>
      </c>
      <c r="L41" s="20">
        <v>4205509</v>
      </c>
      <c r="M41" s="20">
        <v>4505495</v>
      </c>
      <c r="N41" s="20">
        <v>4626531</v>
      </c>
      <c r="O41" s="20">
        <v>4975697</v>
      </c>
      <c r="P41" s="20">
        <v>5180920</v>
      </c>
      <c r="Q41" s="20">
        <v>5320679</v>
      </c>
      <c r="R41" s="20">
        <v>5497468</v>
      </c>
      <c r="S41" s="20">
        <v>5616968</v>
      </c>
      <c r="T41" s="20">
        <v>5035733</v>
      </c>
      <c r="U41" s="20">
        <v>5186216</v>
      </c>
      <c r="V41" s="20">
        <v>5323318</v>
      </c>
    </row>
    <row r="42" spans="1:22" s="7" customFormat="1" ht="24.95" customHeight="1" x14ac:dyDescent="0.2">
      <c r="A42" s="32" t="s">
        <v>52</v>
      </c>
      <c r="B42" s="20">
        <v>127898</v>
      </c>
      <c r="C42" s="20">
        <v>145038</v>
      </c>
      <c r="D42" s="20">
        <v>149234</v>
      </c>
      <c r="E42" s="20">
        <v>159299</v>
      </c>
      <c r="F42" s="20">
        <v>142634</v>
      </c>
      <c r="G42" s="20">
        <v>108532</v>
      </c>
      <c r="H42" s="20">
        <v>123235</v>
      </c>
      <c r="I42" s="20">
        <v>124215</v>
      </c>
      <c r="J42" s="20">
        <v>128950</v>
      </c>
      <c r="K42" s="20">
        <v>140707</v>
      </c>
      <c r="L42" s="20">
        <v>174173</v>
      </c>
      <c r="M42" s="20">
        <v>195657</v>
      </c>
      <c r="N42" s="20">
        <v>200764</v>
      </c>
      <c r="O42" s="20">
        <v>219409</v>
      </c>
      <c r="P42" s="20">
        <v>237478</v>
      </c>
      <c r="Q42" s="20">
        <v>247606</v>
      </c>
      <c r="R42" s="20">
        <v>212474</v>
      </c>
      <c r="S42" s="20">
        <v>212305</v>
      </c>
      <c r="T42" s="20">
        <v>219359</v>
      </c>
      <c r="U42" s="20">
        <v>227888</v>
      </c>
      <c r="V42" s="20">
        <v>237792</v>
      </c>
    </row>
    <row r="43" spans="1:22" s="7" customFormat="1" ht="24.95" customHeight="1" x14ac:dyDescent="0.2">
      <c r="A43" s="22" t="s">
        <v>53</v>
      </c>
      <c r="B43" s="23">
        <v>5706</v>
      </c>
      <c r="C43" s="23">
        <v>2660</v>
      </c>
      <c r="D43" s="23">
        <v>4048</v>
      </c>
      <c r="E43" s="23">
        <v>6178</v>
      </c>
      <c r="F43" s="23">
        <v>5770</v>
      </c>
      <c r="G43" s="23">
        <v>4409</v>
      </c>
      <c r="H43" s="23">
        <v>4331</v>
      </c>
      <c r="I43" s="23">
        <v>6070</v>
      </c>
      <c r="J43" s="23">
        <v>5464</v>
      </c>
      <c r="K43" s="23">
        <v>3760</v>
      </c>
      <c r="L43" s="23">
        <v>6592</v>
      </c>
      <c r="M43" s="23">
        <v>8255</v>
      </c>
      <c r="N43" s="23">
        <v>6630</v>
      </c>
      <c r="O43" s="23">
        <v>9427</v>
      </c>
      <c r="P43" s="23">
        <v>7164</v>
      </c>
      <c r="Q43" s="23">
        <v>8332</v>
      </c>
      <c r="R43" s="23">
        <v>8551</v>
      </c>
      <c r="S43" s="23">
        <v>8509</v>
      </c>
      <c r="T43" s="23">
        <v>9850</v>
      </c>
      <c r="U43" s="23">
        <v>9052</v>
      </c>
      <c r="V43" s="23">
        <v>8371</v>
      </c>
    </row>
    <row r="44" spans="1:22" s="16" customFormat="1" ht="24.95" customHeight="1" x14ac:dyDescent="0.2">
      <c r="A44" s="22" t="s">
        <v>54</v>
      </c>
      <c r="B44" s="23">
        <v>187613</v>
      </c>
      <c r="C44" s="23">
        <v>190594</v>
      </c>
      <c r="D44" s="23">
        <f>SUM(D45:D47)</f>
        <v>212565</v>
      </c>
      <c r="E44" s="23">
        <f>SUM(E45:E47)</f>
        <v>228034</v>
      </c>
      <c r="F44" s="23">
        <f t="shared" ref="F44:V44" si="5">SUM(F45:F47)</f>
        <v>237153</v>
      </c>
      <c r="G44" s="23">
        <f t="shared" si="5"/>
        <v>255972</v>
      </c>
      <c r="H44" s="23">
        <f t="shared" si="5"/>
        <v>283503</v>
      </c>
      <c r="I44" s="23">
        <f t="shared" si="5"/>
        <v>278839</v>
      </c>
      <c r="J44" s="23">
        <f t="shared" si="5"/>
        <v>295437</v>
      </c>
      <c r="K44" s="23">
        <f t="shared" si="5"/>
        <v>319295</v>
      </c>
      <c r="L44" s="23">
        <f t="shared" si="5"/>
        <v>336782</v>
      </c>
      <c r="M44" s="23">
        <f t="shared" si="5"/>
        <v>359719</v>
      </c>
      <c r="N44" s="23">
        <f t="shared" si="5"/>
        <v>370813</v>
      </c>
      <c r="O44" s="23">
        <f t="shared" si="5"/>
        <v>391476</v>
      </c>
      <c r="P44" s="23">
        <f t="shared" si="5"/>
        <v>404042</v>
      </c>
      <c r="Q44" s="23">
        <f t="shared" si="5"/>
        <v>415674</v>
      </c>
      <c r="R44" s="23">
        <f t="shared" si="5"/>
        <v>423233</v>
      </c>
      <c r="S44" s="23">
        <f t="shared" si="5"/>
        <v>412684</v>
      </c>
      <c r="T44" s="23">
        <f t="shared" si="5"/>
        <v>415506</v>
      </c>
      <c r="U44" s="23">
        <f t="shared" si="5"/>
        <v>424453</v>
      </c>
      <c r="V44" s="23">
        <f t="shared" si="5"/>
        <v>420235</v>
      </c>
    </row>
    <row r="45" spans="1:22" s="7" customFormat="1" ht="24.95" customHeight="1" x14ac:dyDescent="0.2">
      <c r="A45" s="32" t="s">
        <v>55</v>
      </c>
      <c r="B45" s="21" t="s">
        <v>20</v>
      </c>
      <c r="C45" s="21" t="s">
        <v>20</v>
      </c>
      <c r="D45" s="24">
        <v>97888</v>
      </c>
      <c r="E45" s="24">
        <v>101832</v>
      </c>
      <c r="F45" s="24">
        <v>101670</v>
      </c>
      <c r="G45" s="24">
        <v>109359</v>
      </c>
      <c r="H45" s="24">
        <v>119215</v>
      </c>
      <c r="I45" s="24">
        <v>109394</v>
      </c>
      <c r="J45" s="24">
        <v>112882</v>
      </c>
      <c r="K45" s="24">
        <v>119039</v>
      </c>
      <c r="L45" s="24">
        <v>126704</v>
      </c>
      <c r="M45" s="24">
        <v>136162</v>
      </c>
      <c r="N45" s="24">
        <v>139930</v>
      </c>
      <c r="O45" s="24">
        <v>147383</v>
      </c>
      <c r="P45" s="24">
        <v>152435</v>
      </c>
      <c r="Q45" s="24">
        <v>154910</v>
      </c>
      <c r="R45" s="24">
        <v>159331</v>
      </c>
      <c r="S45" s="24">
        <v>152005</v>
      </c>
      <c r="T45" s="24">
        <v>148791</v>
      </c>
      <c r="U45" s="24">
        <v>153414</v>
      </c>
      <c r="V45" s="24">
        <v>151824</v>
      </c>
    </row>
    <row r="46" spans="1:22" s="5" customFormat="1" ht="24.95" customHeight="1" x14ac:dyDescent="0.2">
      <c r="A46" s="32" t="s">
        <v>56</v>
      </c>
      <c r="B46" s="21" t="s">
        <v>20</v>
      </c>
      <c r="C46" s="21" t="s">
        <v>20</v>
      </c>
      <c r="D46" s="24">
        <v>78834</v>
      </c>
      <c r="E46" s="24">
        <v>83126</v>
      </c>
      <c r="F46" s="24">
        <v>86717</v>
      </c>
      <c r="G46" s="24">
        <v>92127</v>
      </c>
      <c r="H46" s="24">
        <v>96245</v>
      </c>
      <c r="I46" s="24">
        <v>97455</v>
      </c>
      <c r="J46" s="24">
        <v>102743</v>
      </c>
      <c r="K46" s="24">
        <v>110723</v>
      </c>
      <c r="L46" s="24">
        <v>118847</v>
      </c>
      <c r="M46" s="24">
        <v>126502</v>
      </c>
      <c r="N46" s="24">
        <v>128831</v>
      </c>
      <c r="O46" s="24">
        <v>137130</v>
      </c>
      <c r="P46" s="24">
        <v>142748</v>
      </c>
      <c r="Q46" s="24">
        <v>148677</v>
      </c>
      <c r="R46" s="24">
        <v>149601</v>
      </c>
      <c r="S46" s="24">
        <v>146996</v>
      </c>
      <c r="T46" s="24">
        <v>155583</v>
      </c>
      <c r="U46" s="24">
        <v>172099</v>
      </c>
      <c r="V46" s="24">
        <v>166283</v>
      </c>
    </row>
    <row r="47" spans="1:22" s="5" customFormat="1" ht="30" customHeight="1" x14ac:dyDescent="0.2">
      <c r="A47" s="32" t="s">
        <v>57</v>
      </c>
      <c r="B47" s="21" t="s">
        <v>20</v>
      </c>
      <c r="C47" s="21" t="s">
        <v>20</v>
      </c>
      <c r="D47" s="24">
        <v>35843</v>
      </c>
      <c r="E47" s="24">
        <v>43076</v>
      </c>
      <c r="F47" s="24">
        <v>48766</v>
      </c>
      <c r="G47" s="24">
        <v>54486</v>
      </c>
      <c r="H47" s="24">
        <v>68043</v>
      </c>
      <c r="I47" s="24">
        <v>71990</v>
      </c>
      <c r="J47" s="24">
        <v>79812</v>
      </c>
      <c r="K47" s="24">
        <v>89533</v>
      </c>
      <c r="L47" s="24">
        <v>91231</v>
      </c>
      <c r="M47" s="24">
        <v>97055</v>
      </c>
      <c r="N47" s="24">
        <v>102052</v>
      </c>
      <c r="O47" s="24">
        <v>106963</v>
      </c>
      <c r="P47" s="24">
        <v>108859</v>
      </c>
      <c r="Q47" s="24">
        <v>112087</v>
      </c>
      <c r="R47" s="24">
        <v>114301</v>
      </c>
      <c r="S47" s="24">
        <v>113683</v>
      </c>
      <c r="T47" s="24">
        <v>111132</v>
      </c>
      <c r="U47" s="24">
        <v>98940</v>
      </c>
      <c r="V47" s="24">
        <v>102128</v>
      </c>
    </row>
    <row r="48" spans="1:22" s="6" customFormat="1" ht="20.100000000000001" customHeight="1" x14ac:dyDescent="0.3">
      <c r="A48" s="32" t="s">
        <v>58</v>
      </c>
      <c r="B48" s="21" t="s">
        <v>20</v>
      </c>
      <c r="C48" s="21" t="s">
        <v>20</v>
      </c>
      <c r="D48" s="21">
        <v>0</v>
      </c>
      <c r="E48" s="21">
        <v>0</v>
      </c>
      <c r="F48" s="21">
        <v>0</v>
      </c>
      <c r="G48" s="21">
        <v>0</v>
      </c>
      <c r="H48" s="21">
        <v>0</v>
      </c>
      <c r="I48" s="21">
        <v>0</v>
      </c>
      <c r="J48" s="21">
        <v>0</v>
      </c>
      <c r="K48" s="21">
        <v>0</v>
      </c>
      <c r="L48" s="21">
        <v>0</v>
      </c>
      <c r="M48" s="21">
        <v>0</v>
      </c>
      <c r="N48" s="21">
        <v>0</v>
      </c>
      <c r="O48" s="21">
        <v>0</v>
      </c>
      <c r="P48" s="21">
        <v>0</v>
      </c>
      <c r="Q48" s="21">
        <v>0</v>
      </c>
      <c r="R48" s="21">
        <v>0</v>
      </c>
      <c r="S48" s="21">
        <v>0</v>
      </c>
      <c r="T48" s="21">
        <v>0</v>
      </c>
      <c r="U48" s="21">
        <v>0</v>
      </c>
      <c r="V48" s="21">
        <v>0</v>
      </c>
    </row>
    <row r="49" spans="1:25" s="5" customFormat="1" ht="35.1" customHeight="1" x14ac:dyDescent="0.2">
      <c r="A49" s="22" t="s">
        <v>59</v>
      </c>
      <c r="B49" s="23">
        <f>SUM(B50,B51)</f>
        <v>697955</v>
      </c>
      <c r="C49" s="23">
        <f t="shared" ref="C49:D49" si="6">SUM(C50,C51)</f>
        <v>781535</v>
      </c>
      <c r="D49" s="23">
        <f t="shared" si="6"/>
        <v>867877</v>
      </c>
      <c r="E49" s="23">
        <f>SUM(E50,E51,E52)</f>
        <v>1001257</v>
      </c>
      <c r="F49" s="23">
        <f t="shared" ref="F49" si="7">SUM(F50,F51,F52)</f>
        <v>1113344</v>
      </c>
      <c r="G49" s="23">
        <f>SUM(G50:G54)</f>
        <v>1318789</v>
      </c>
      <c r="H49" s="23">
        <f t="shared" ref="H49" si="8">SUM(H50:H54)</f>
        <v>1456797</v>
      </c>
      <c r="I49" s="23">
        <f>SUM(I50:I59)</f>
        <v>1515194</v>
      </c>
      <c r="J49" s="23">
        <f t="shared" ref="J49:V49" si="9">SUM(J50:J59)</f>
        <v>1681763</v>
      </c>
      <c r="K49" s="23">
        <f t="shared" si="9"/>
        <v>1851896</v>
      </c>
      <c r="L49" s="23">
        <f t="shared" si="9"/>
        <v>1931076</v>
      </c>
      <c r="M49" s="23">
        <f t="shared" si="9"/>
        <v>2062415</v>
      </c>
      <c r="N49" s="23">
        <f t="shared" si="9"/>
        <v>2203113</v>
      </c>
      <c r="O49" s="23">
        <f t="shared" si="9"/>
        <v>2366241</v>
      </c>
      <c r="P49" s="23">
        <f t="shared" si="9"/>
        <v>2483905</v>
      </c>
      <c r="Q49" s="23">
        <f t="shared" si="9"/>
        <v>2632104</v>
      </c>
      <c r="R49" s="23">
        <f t="shared" si="9"/>
        <v>2785098</v>
      </c>
      <c r="S49" s="23">
        <f t="shared" si="9"/>
        <v>18169</v>
      </c>
      <c r="T49" s="23">
        <f t="shared" si="9"/>
        <v>13960</v>
      </c>
      <c r="U49" s="23">
        <f t="shared" si="9"/>
        <v>16101</v>
      </c>
      <c r="V49" s="23">
        <f t="shared" si="9"/>
        <v>13254</v>
      </c>
      <c r="W49" s="11"/>
      <c r="X49" s="11"/>
      <c r="Y49" s="11"/>
    </row>
    <row r="50" spans="1:25" s="4" customFormat="1" ht="24.95" customHeight="1" x14ac:dyDescent="0.2">
      <c r="A50" s="32" t="s">
        <v>60</v>
      </c>
      <c r="B50" s="20">
        <v>335985</v>
      </c>
      <c r="C50" s="20">
        <v>418704</v>
      </c>
      <c r="D50" s="20">
        <v>507532</v>
      </c>
      <c r="E50" s="20">
        <v>623517</v>
      </c>
      <c r="F50" s="20">
        <v>710748</v>
      </c>
      <c r="G50" s="20">
        <v>822397</v>
      </c>
      <c r="H50" s="20">
        <v>692223</v>
      </c>
      <c r="I50" s="20">
        <v>631219</v>
      </c>
      <c r="J50" s="20">
        <v>654591</v>
      </c>
      <c r="K50" s="20">
        <v>772512</v>
      </c>
      <c r="L50" s="20">
        <v>826304</v>
      </c>
      <c r="M50" s="20">
        <v>945453</v>
      </c>
      <c r="N50" s="20">
        <v>1045277</v>
      </c>
      <c r="O50" s="20">
        <v>1186508</v>
      </c>
      <c r="P50" s="20">
        <v>2149704</v>
      </c>
      <c r="Q50" s="20">
        <v>2290929</v>
      </c>
      <c r="R50" s="20">
        <v>1398108</v>
      </c>
      <c r="S50" s="20">
        <v>3278</v>
      </c>
      <c r="T50" s="20">
        <v>4272</v>
      </c>
      <c r="U50" s="20">
        <v>4244</v>
      </c>
      <c r="V50" s="20">
        <v>4453</v>
      </c>
      <c r="W50" s="10"/>
      <c r="X50" s="10"/>
      <c r="Y50" s="10"/>
    </row>
    <row r="51" spans="1:25" s="3" customFormat="1" ht="24.95" customHeight="1" x14ac:dyDescent="0.3">
      <c r="A51" s="32" t="s">
        <v>61</v>
      </c>
      <c r="B51" s="20">
        <v>361970</v>
      </c>
      <c r="C51" s="20">
        <v>362831</v>
      </c>
      <c r="D51" s="20">
        <v>360345</v>
      </c>
      <c r="E51" s="20">
        <v>375358</v>
      </c>
      <c r="F51" s="20">
        <v>399539</v>
      </c>
      <c r="G51" s="20">
        <v>384729</v>
      </c>
      <c r="H51" s="20">
        <v>621145</v>
      </c>
      <c r="I51" s="20">
        <v>725950</v>
      </c>
      <c r="J51" s="20">
        <v>762784</v>
      </c>
      <c r="K51" s="20">
        <v>813132</v>
      </c>
      <c r="L51" s="20">
        <v>811687</v>
      </c>
      <c r="M51" s="20">
        <v>837404</v>
      </c>
      <c r="N51" s="20">
        <v>846297</v>
      </c>
      <c r="O51" s="20">
        <v>861167</v>
      </c>
      <c r="P51" s="21" t="s">
        <v>20</v>
      </c>
      <c r="Q51" s="21" t="s">
        <v>20</v>
      </c>
      <c r="R51" s="20">
        <v>1010121</v>
      </c>
      <c r="S51" s="20">
        <v>2368</v>
      </c>
      <c r="T51" s="21" t="s">
        <v>20</v>
      </c>
      <c r="U51" s="21" t="s">
        <v>20</v>
      </c>
      <c r="V51" s="21" t="s">
        <v>20</v>
      </c>
      <c r="W51" s="10"/>
      <c r="X51" s="10"/>
      <c r="Y51" s="10"/>
    </row>
    <row r="52" spans="1:25" s="3" customFormat="1" ht="24.95" customHeight="1" x14ac:dyDescent="0.3">
      <c r="A52" s="32" t="s">
        <v>62</v>
      </c>
      <c r="B52" s="21" t="s">
        <v>20</v>
      </c>
      <c r="C52" s="21" t="s">
        <v>20</v>
      </c>
      <c r="D52" s="21" t="s">
        <v>20</v>
      </c>
      <c r="E52" s="21">
        <v>2382</v>
      </c>
      <c r="F52" s="21">
        <v>3057</v>
      </c>
      <c r="G52" s="21">
        <v>3826</v>
      </c>
      <c r="H52" s="21">
        <v>4645</v>
      </c>
      <c r="I52" s="21">
        <v>5181</v>
      </c>
      <c r="J52" s="21">
        <v>6096</v>
      </c>
      <c r="K52" s="21">
        <v>6999</v>
      </c>
      <c r="L52" s="21">
        <v>10500</v>
      </c>
      <c r="M52" s="21">
        <v>12772</v>
      </c>
      <c r="N52" s="21">
        <v>13843</v>
      </c>
      <c r="O52" s="21">
        <v>16394</v>
      </c>
      <c r="P52" s="21">
        <v>18962</v>
      </c>
      <c r="Q52" s="20">
        <v>22341</v>
      </c>
      <c r="R52" s="21">
        <v>24727</v>
      </c>
      <c r="S52" s="21">
        <v>58</v>
      </c>
      <c r="T52" s="21" t="s">
        <v>20</v>
      </c>
      <c r="U52" s="21" t="s">
        <v>20</v>
      </c>
      <c r="V52" s="21" t="s">
        <v>20</v>
      </c>
      <c r="W52" s="12"/>
      <c r="X52" s="12"/>
      <c r="Y52" s="12"/>
    </row>
    <row r="53" spans="1:25" ht="24.95" customHeight="1" x14ac:dyDescent="0.25">
      <c r="A53" s="32" t="s">
        <v>63</v>
      </c>
      <c r="B53" s="21" t="s">
        <v>20</v>
      </c>
      <c r="C53" s="21" t="s">
        <v>20</v>
      </c>
      <c r="D53" s="21" t="s">
        <v>20</v>
      </c>
      <c r="E53" s="21" t="s">
        <v>20</v>
      </c>
      <c r="F53" s="21" t="s">
        <v>20</v>
      </c>
      <c r="G53" s="21">
        <v>106541</v>
      </c>
      <c r="H53" s="21">
        <v>136760</v>
      </c>
      <c r="I53" s="21">
        <v>149986</v>
      </c>
      <c r="J53" s="21">
        <v>254095</v>
      </c>
      <c r="K53" s="21">
        <v>256584</v>
      </c>
      <c r="L53" s="21">
        <v>280034</v>
      </c>
      <c r="M53" s="21">
        <v>264298</v>
      </c>
      <c r="N53" s="21">
        <v>281847</v>
      </c>
      <c r="O53" s="21">
        <v>284128</v>
      </c>
      <c r="P53" s="21">
        <v>302939</v>
      </c>
      <c r="Q53" s="21">
        <v>310367</v>
      </c>
      <c r="R53" s="21">
        <v>331652</v>
      </c>
      <c r="S53" s="21" t="s">
        <v>20</v>
      </c>
      <c r="T53" s="21" t="s">
        <v>20</v>
      </c>
      <c r="U53" s="34">
        <v>1615</v>
      </c>
      <c r="V53" s="34">
        <v>784</v>
      </c>
      <c r="W53" s="12"/>
      <c r="X53" s="12"/>
      <c r="Y53" s="12"/>
    </row>
    <row r="54" spans="1:25" ht="24.95" customHeight="1" x14ac:dyDescent="0.25">
      <c r="A54" s="32" t="s">
        <v>64</v>
      </c>
      <c r="B54" s="21" t="s">
        <v>20</v>
      </c>
      <c r="C54" s="21" t="s">
        <v>20</v>
      </c>
      <c r="D54" s="21" t="s">
        <v>20</v>
      </c>
      <c r="E54" s="21" t="s">
        <v>20</v>
      </c>
      <c r="F54" s="21" t="s">
        <v>20</v>
      </c>
      <c r="G54" s="21">
        <v>1296</v>
      </c>
      <c r="H54" s="21">
        <v>2024</v>
      </c>
      <c r="I54" s="21">
        <v>2777</v>
      </c>
      <c r="J54" s="21">
        <v>2120</v>
      </c>
      <c r="K54" s="21">
        <v>2163</v>
      </c>
      <c r="L54" s="21">
        <v>2206</v>
      </c>
      <c r="M54" s="21">
        <v>2295</v>
      </c>
      <c r="N54" s="21">
        <v>2295</v>
      </c>
      <c r="O54" s="21">
        <v>4293</v>
      </c>
      <c r="P54" s="21">
        <v>2503</v>
      </c>
      <c r="Q54" s="21">
        <v>4393</v>
      </c>
      <c r="R54" s="21">
        <v>2144</v>
      </c>
      <c r="S54" s="21" t="s">
        <v>20</v>
      </c>
      <c r="T54" s="21" t="s">
        <v>20</v>
      </c>
      <c r="U54" s="21" t="s">
        <v>20</v>
      </c>
      <c r="V54" s="21" t="s">
        <v>20</v>
      </c>
      <c r="W54" s="12"/>
      <c r="X54" s="12"/>
      <c r="Y54" s="12"/>
    </row>
    <row r="55" spans="1:25" ht="24.95" customHeight="1" x14ac:dyDescent="0.25">
      <c r="A55" s="32" t="s">
        <v>65</v>
      </c>
      <c r="B55" s="21" t="s">
        <v>20</v>
      </c>
      <c r="C55" s="21" t="s">
        <v>20</v>
      </c>
      <c r="D55" s="21" t="s">
        <v>20</v>
      </c>
      <c r="E55" s="21" t="s">
        <v>20</v>
      </c>
      <c r="F55" s="21" t="s">
        <v>20</v>
      </c>
      <c r="G55" s="21" t="s">
        <v>20</v>
      </c>
      <c r="H55" s="21" t="s">
        <v>20</v>
      </c>
      <c r="I55" s="21" t="s">
        <v>20</v>
      </c>
      <c r="J55" s="21" t="s">
        <v>20</v>
      </c>
      <c r="K55" s="21" t="s">
        <v>20</v>
      </c>
      <c r="L55" s="21">
        <v>0</v>
      </c>
      <c r="M55" s="21">
        <v>0</v>
      </c>
      <c r="N55" s="21">
        <v>0</v>
      </c>
      <c r="O55" s="21">
        <v>0</v>
      </c>
      <c r="P55" s="21">
        <v>0</v>
      </c>
      <c r="Q55" s="21">
        <v>0</v>
      </c>
      <c r="R55" s="21">
        <v>0</v>
      </c>
      <c r="S55" s="21" t="s">
        <v>20</v>
      </c>
      <c r="T55" s="21" t="s">
        <v>20</v>
      </c>
      <c r="U55" s="21" t="s">
        <v>20</v>
      </c>
      <c r="V55" s="21" t="s">
        <v>20</v>
      </c>
      <c r="W55" s="12"/>
      <c r="X55" s="12"/>
      <c r="Y55" s="12"/>
    </row>
    <row r="56" spans="1:25" ht="24.95" customHeight="1" x14ac:dyDescent="0.25">
      <c r="A56" s="32" t="s">
        <v>66</v>
      </c>
      <c r="B56" s="21" t="s">
        <v>20</v>
      </c>
      <c r="C56" s="21" t="s">
        <v>20</v>
      </c>
      <c r="D56" s="21" t="s">
        <v>20</v>
      </c>
      <c r="E56" s="21" t="s">
        <v>20</v>
      </c>
      <c r="F56" s="21" t="s">
        <v>20</v>
      </c>
      <c r="G56" s="21" t="s">
        <v>20</v>
      </c>
      <c r="H56" s="21" t="s">
        <v>20</v>
      </c>
      <c r="I56" s="21">
        <v>81</v>
      </c>
      <c r="J56" s="21">
        <v>2077</v>
      </c>
      <c r="K56" s="21">
        <v>0</v>
      </c>
      <c r="L56" s="21">
        <v>85</v>
      </c>
      <c r="M56" s="21">
        <v>193</v>
      </c>
      <c r="N56" s="21">
        <v>13012</v>
      </c>
      <c r="O56" s="21">
        <v>13474</v>
      </c>
      <c r="P56" s="21">
        <v>9359</v>
      </c>
      <c r="Q56" s="21">
        <v>3713</v>
      </c>
      <c r="R56" s="21">
        <v>12155</v>
      </c>
      <c r="S56" s="21">
        <v>12465</v>
      </c>
      <c r="T56" s="21">
        <v>9688</v>
      </c>
      <c r="U56" s="34">
        <v>10242</v>
      </c>
      <c r="V56" s="34">
        <v>8017</v>
      </c>
      <c r="W56" s="12"/>
      <c r="X56" s="12"/>
      <c r="Y56" s="12"/>
    </row>
    <row r="57" spans="1:25" ht="24.95" customHeight="1" x14ac:dyDescent="0.25">
      <c r="A57" s="32" t="s">
        <v>67</v>
      </c>
      <c r="B57" s="21" t="s">
        <v>20</v>
      </c>
      <c r="C57" s="21" t="s">
        <v>20</v>
      </c>
      <c r="D57" s="21" t="s">
        <v>20</v>
      </c>
      <c r="E57" s="21" t="s">
        <v>20</v>
      </c>
      <c r="F57" s="21" t="s">
        <v>20</v>
      </c>
      <c r="G57" s="21" t="s">
        <v>20</v>
      </c>
      <c r="H57" s="21" t="s">
        <v>20</v>
      </c>
      <c r="I57" s="21" t="s">
        <v>20</v>
      </c>
      <c r="J57" s="21" t="s">
        <v>20</v>
      </c>
      <c r="K57" s="21">
        <v>506</v>
      </c>
      <c r="L57" s="21">
        <v>260</v>
      </c>
      <c r="M57" s="21" t="s">
        <v>20</v>
      </c>
      <c r="N57" s="21">
        <v>542</v>
      </c>
      <c r="O57" s="21">
        <v>277</v>
      </c>
      <c r="P57" s="21">
        <v>438</v>
      </c>
      <c r="Q57" s="21">
        <v>0</v>
      </c>
      <c r="R57" s="21" t="s">
        <v>20</v>
      </c>
      <c r="S57" s="21" t="s">
        <v>20</v>
      </c>
      <c r="T57" s="21" t="s">
        <v>20</v>
      </c>
      <c r="U57" s="21" t="s">
        <v>20</v>
      </c>
      <c r="V57" s="21" t="s">
        <v>20</v>
      </c>
      <c r="W57" s="12"/>
      <c r="X57" s="12"/>
      <c r="Y57" s="12"/>
    </row>
    <row r="58" spans="1:25" ht="24.95" customHeight="1" x14ac:dyDescent="0.25">
      <c r="A58" s="32" t="s">
        <v>68</v>
      </c>
      <c r="B58" s="21" t="s">
        <v>20</v>
      </c>
      <c r="C58" s="21" t="s">
        <v>20</v>
      </c>
      <c r="D58" s="21" t="s">
        <v>20</v>
      </c>
      <c r="E58" s="21" t="s">
        <v>20</v>
      </c>
      <c r="F58" s="21" t="s">
        <v>20</v>
      </c>
      <c r="G58" s="21" t="s">
        <v>20</v>
      </c>
      <c r="H58" s="21" t="s">
        <v>20</v>
      </c>
      <c r="I58" s="21" t="s">
        <v>20</v>
      </c>
      <c r="J58" s="21" t="s">
        <v>20</v>
      </c>
      <c r="K58" s="21" t="s">
        <v>20</v>
      </c>
      <c r="L58" s="21" t="s">
        <v>20</v>
      </c>
      <c r="M58" s="21" t="s">
        <v>20</v>
      </c>
      <c r="N58" s="21">
        <v>0</v>
      </c>
      <c r="O58" s="21">
        <v>0</v>
      </c>
      <c r="P58" s="21">
        <v>0</v>
      </c>
      <c r="Q58" s="21">
        <v>361</v>
      </c>
      <c r="R58" s="21" t="s">
        <v>20</v>
      </c>
      <c r="S58" s="21" t="s">
        <v>20</v>
      </c>
      <c r="T58" s="21" t="s">
        <v>20</v>
      </c>
      <c r="U58" s="21" t="s">
        <v>20</v>
      </c>
      <c r="V58" s="21" t="s">
        <v>20</v>
      </c>
      <c r="W58" s="12"/>
      <c r="X58" s="12"/>
      <c r="Y58" s="12"/>
    </row>
    <row r="59" spans="1:25" ht="24.95" customHeight="1" x14ac:dyDescent="0.25">
      <c r="A59" s="32" t="s">
        <v>69</v>
      </c>
      <c r="B59" s="21" t="s">
        <v>20</v>
      </c>
      <c r="C59" s="21" t="s">
        <v>20</v>
      </c>
      <c r="D59" s="21" t="s">
        <v>20</v>
      </c>
      <c r="E59" s="21" t="s">
        <v>20</v>
      </c>
      <c r="F59" s="21" t="s">
        <v>20</v>
      </c>
      <c r="G59" s="21" t="s">
        <v>20</v>
      </c>
      <c r="H59" s="21" t="s">
        <v>20</v>
      </c>
      <c r="I59" s="21" t="s">
        <v>20</v>
      </c>
      <c r="J59" s="21" t="s">
        <v>20</v>
      </c>
      <c r="K59" s="21" t="s">
        <v>20</v>
      </c>
      <c r="L59" s="21" t="s">
        <v>20</v>
      </c>
      <c r="M59" s="21" t="s">
        <v>20</v>
      </c>
      <c r="N59" s="21">
        <v>0</v>
      </c>
      <c r="O59" s="21">
        <v>0</v>
      </c>
      <c r="P59" s="21">
        <v>0</v>
      </c>
      <c r="Q59" s="21">
        <v>0</v>
      </c>
      <c r="R59" s="21">
        <v>6191</v>
      </c>
      <c r="S59" s="21" t="s">
        <v>20</v>
      </c>
      <c r="T59" s="21" t="s">
        <v>20</v>
      </c>
      <c r="U59" s="21" t="s">
        <v>20</v>
      </c>
      <c r="V59" s="21" t="s">
        <v>20</v>
      </c>
      <c r="W59" s="12"/>
      <c r="X59" s="12"/>
      <c r="Y59" s="12"/>
    </row>
    <row r="60" spans="1:25" s="16" customFormat="1" ht="24.95" customHeight="1" x14ac:dyDescent="0.2">
      <c r="A60" s="22" t="s">
        <v>70</v>
      </c>
      <c r="B60" s="23">
        <v>0</v>
      </c>
      <c r="C60" s="23">
        <v>0</v>
      </c>
      <c r="D60" s="23">
        <v>0</v>
      </c>
      <c r="E60" s="23">
        <v>6088</v>
      </c>
      <c r="F60" s="23">
        <v>9101</v>
      </c>
      <c r="G60" s="23">
        <v>14964</v>
      </c>
      <c r="H60" s="23">
        <v>26375</v>
      </c>
      <c r="I60" s="23">
        <v>66277</v>
      </c>
      <c r="J60" s="23">
        <v>43964</v>
      </c>
      <c r="K60" s="23">
        <v>52475</v>
      </c>
      <c r="L60" s="23">
        <v>71373</v>
      </c>
      <c r="M60" s="23">
        <v>78936</v>
      </c>
      <c r="N60" s="23">
        <v>91956</v>
      </c>
      <c r="O60" s="23">
        <v>98023</v>
      </c>
      <c r="P60" s="23">
        <v>109084</v>
      </c>
      <c r="Q60" s="23">
        <v>0</v>
      </c>
      <c r="R60" s="23">
        <v>139097</v>
      </c>
      <c r="S60" s="23">
        <v>15147</v>
      </c>
      <c r="T60" s="23">
        <v>15598</v>
      </c>
      <c r="U60" s="23">
        <v>16991</v>
      </c>
      <c r="V60" s="23">
        <v>18868</v>
      </c>
      <c r="W60" s="10"/>
      <c r="X60" s="10"/>
      <c r="Y60" s="10"/>
    </row>
    <row r="61" spans="1:25" s="16" customFormat="1" ht="24.95" customHeight="1" x14ac:dyDescent="0.2">
      <c r="A61" s="22" t="s">
        <v>71</v>
      </c>
      <c r="B61" s="23">
        <f>SUM(B62,B63,B64)</f>
        <v>88154</v>
      </c>
      <c r="C61" s="23">
        <f t="shared" ref="C61:V61" si="10">SUM(C62,C63,C64)</f>
        <v>73888</v>
      </c>
      <c r="D61" s="23">
        <f t="shared" si="10"/>
        <v>74110</v>
      </c>
      <c r="E61" s="23">
        <f t="shared" si="10"/>
        <v>82137</v>
      </c>
      <c r="F61" s="23">
        <f t="shared" si="10"/>
        <v>85593</v>
      </c>
      <c r="G61" s="23">
        <f t="shared" si="10"/>
        <v>89824</v>
      </c>
      <c r="H61" s="23">
        <f t="shared" si="10"/>
        <v>95884</v>
      </c>
      <c r="I61" s="23">
        <f t="shared" si="10"/>
        <v>94273</v>
      </c>
      <c r="J61" s="23">
        <f t="shared" si="10"/>
        <v>100033</v>
      </c>
      <c r="K61" s="23">
        <f t="shared" si="10"/>
        <v>105098</v>
      </c>
      <c r="L61" s="23">
        <f t="shared" si="10"/>
        <v>114909</v>
      </c>
      <c r="M61" s="23">
        <f t="shared" si="10"/>
        <v>123600</v>
      </c>
      <c r="N61" s="23">
        <f t="shared" si="10"/>
        <v>125581</v>
      </c>
      <c r="O61" s="23">
        <f t="shared" si="10"/>
        <v>136824</v>
      </c>
      <c r="P61" s="23">
        <f t="shared" si="10"/>
        <v>137865</v>
      </c>
      <c r="Q61" s="23">
        <f t="shared" si="10"/>
        <v>144669</v>
      </c>
      <c r="R61" s="23">
        <f t="shared" si="10"/>
        <v>149346</v>
      </c>
      <c r="S61" s="23">
        <f t="shared" si="10"/>
        <v>3522</v>
      </c>
      <c r="T61" s="23">
        <f t="shared" si="10"/>
        <v>3777</v>
      </c>
      <c r="U61" s="23">
        <f t="shared" si="10"/>
        <v>4151</v>
      </c>
      <c r="V61" s="23">
        <f t="shared" si="10"/>
        <v>4177</v>
      </c>
      <c r="W61" s="11"/>
      <c r="X61" s="11"/>
      <c r="Y61" s="11"/>
    </row>
    <row r="62" spans="1:25" ht="24.95" customHeight="1" x14ac:dyDescent="0.25">
      <c r="A62" s="32" t="s">
        <v>74</v>
      </c>
      <c r="B62" s="20">
        <v>72327</v>
      </c>
      <c r="C62" s="20">
        <v>57847</v>
      </c>
      <c r="D62" s="20">
        <v>57891</v>
      </c>
      <c r="E62" s="20">
        <v>63121</v>
      </c>
      <c r="F62" s="20">
        <v>64933</v>
      </c>
      <c r="G62" s="20">
        <v>67544</v>
      </c>
      <c r="H62" s="20">
        <v>73076</v>
      </c>
      <c r="I62" s="20">
        <v>71002</v>
      </c>
      <c r="J62" s="20">
        <v>72201</v>
      </c>
      <c r="K62" s="20">
        <v>76102</v>
      </c>
      <c r="L62" s="20">
        <v>80037</v>
      </c>
      <c r="M62" s="20">
        <v>85882</v>
      </c>
      <c r="N62" s="20">
        <v>86870</v>
      </c>
      <c r="O62" s="20">
        <v>95699</v>
      </c>
      <c r="P62" s="20">
        <v>93281</v>
      </c>
      <c r="Q62" s="20">
        <v>98129</v>
      </c>
      <c r="R62" s="20">
        <v>102570</v>
      </c>
      <c r="S62" s="20">
        <v>0</v>
      </c>
      <c r="T62" s="20">
        <v>0</v>
      </c>
      <c r="U62" s="20">
        <v>0</v>
      </c>
      <c r="V62" s="20">
        <v>0</v>
      </c>
      <c r="W62" s="10"/>
      <c r="X62" s="10"/>
      <c r="Y62" s="10"/>
    </row>
    <row r="63" spans="1:25" ht="24.95" customHeight="1" x14ac:dyDescent="0.25">
      <c r="A63" s="32" t="s">
        <v>75</v>
      </c>
      <c r="B63" s="20">
        <v>15827</v>
      </c>
      <c r="C63" s="20">
        <v>16041</v>
      </c>
      <c r="D63" s="20">
        <v>15788</v>
      </c>
      <c r="E63" s="20">
        <v>18580</v>
      </c>
      <c r="F63" s="20">
        <v>20197</v>
      </c>
      <c r="G63" s="20">
        <v>21622</v>
      </c>
      <c r="H63" s="20">
        <v>21829</v>
      </c>
      <c r="I63" s="20">
        <v>22155</v>
      </c>
      <c r="J63" s="20">
        <v>26608</v>
      </c>
      <c r="K63" s="20">
        <v>27545</v>
      </c>
      <c r="L63" s="20">
        <v>33163</v>
      </c>
      <c r="M63" s="20">
        <v>35732</v>
      </c>
      <c r="N63" s="20">
        <v>36464</v>
      </c>
      <c r="O63" s="20">
        <v>38550</v>
      </c>
      <c r="P63" s="20">
        <v>41869</v>
      </c>
      <c r="Q63" s="20">
        <v>43722</v>
      </c>
      <c r="R63" s="20">
        <v>43683</v>
      </c>
      <c r="S63" s="20">
        <v>0</v>
      </c>
      <c r="T63" s="20">
        <v>0</v>
      </c>
      <c r="U63" s="20">
        <v>0</v>
      </c>
      <c r="V63" s="20">
        <v>0</v>
      </c>
      <c r="W63" s="10"/>
      <c r="X63" s="10"/>
      <c r="Y63" s="10"/>
    </row>
    <row r="64" spans="1:25" ht="24.95" customHeight="1" x14ac:dyDescent="0.25">
      <c r="A64" s="32" t="s">
        <v>76</v>
      </c>
      <c r="B64" s="20">
        <v>0</v>
      </c>
      <c r="C64" s="20">
        <v>0</v>
      </c>
      <c r="D64" s="20">
        <v>431</v>
      </c>
      <c r="E64" s="20">
        <v>436</v>
      </c>
      <c r="F64" s="20">
        <v>463</v>
      </c>
      <c r="G64" s="20">
        <v>658</v>
      </c>
      <c r="H64" s="20">
        <v>979</v>
      </c>
      <c r="I64" s="20">
        <v>1116</v>
      </c>
      <c r="J64" s="20">
        <v>1224</v>
      </c>
      <c r="K64" s="20">
        <v>1451</v>
      </c>
      <c r="L64" s="20">
        <v>1709</v>
      </c>
      <c r="M64" s="20">
        <v>1986</v>
      </c>
      <c r="N64" s="20">
        <v>2247</v>
      </c>
      <c r="O64" s="20">
        <v>2575</v>
      </c>
      <c r="P64" s="20">
        <v>2715</v>
      </c>
      <c r="Q64" s="20">
        <v>2818</v>
      </c>
      <c r="R64" s="20">
        <v>3093</v>
      </c>
      <c r="S64" s="20">
        <v>3522</v>
      </c>
      <c r="T64" s="20">
        <v>3777</v>
      </c>
      <c r="U64" s="20">
        <v>4151</v>
      </c>
      <c r="V64" s="20">
        <v>4177</v>
      </c>
      <c r="W64" s="10"/>
      <c r="X64" s="10"/>
      <c r="Y64" s="10"/>
    </row>
    <row r="65" spans="1:25" s="16" customFormat="1" ht="24.95" customHeight="1" x14ac:dyDescent="0.2">
      <c r="A65" s="22" t="s">
        <v>77</v>
      </c>
      <c r="B65" s="23">
        <v>222893</v>
      </c>
      <c r="C65" s="23">
        <v>238877</v>
      </c>
      <c r="D65" s="23">
        <v>225665</v>
      </c>
      <c r="E65" s="23">
        <v>261364</v>
      </c>
      <c r="F65" s="23">
        <v>268107</v>
      </c>
      <c r="G65" s="23">
        <v>287522</v>
      </c>
      <c r="H65" s="23">
        <v>316427</v>
      </c>
      <c r="I65" s="23">
        <v>334544</v>
      </c>
      <c r="J65" s="23">
        <v>347881</v>
      </c>
      <c r="K65" s="23">
        <v>394197</v>
      </c>
      <c r="L65" s="23">
        <v>417338</v>
      </c>
      <c r="M65" s="23">
        <v>446290</v>
      </c>
      <c r="N65" s="23">
        <v>474632</v>
      </c>
      <c r="O65" s="23">
        <v>499945</v>
      </c>
      <c r="P65" s="23">
        <v>533585</v>
      </c>
      <c r="Q65" s="23">
        <v>567949</v>
      </c>
      <c r="R65" s="23">
        <v>579912</v>
      </c>
      <c r="S65" s="23">
        <v>341257</v>
      </c>
      <c r="T65" s="23">
        <v>354667</v>
      </c>
      <c r="U65" s="23">
        <v>372591</v>
      </c>
      <c r="V65" s="23">
        <v>931932</v>
      </c>
      <c r="W65" s="10"/>
      <c r="X65" s="10"/>
      <c r="Y65" s="10"/>
    </row>
    <row r="66" spans="1:25" s="16" customFormat="1" ht="24.95" customHeight="1" x14ac:dyDescent="0.2">
      <c r="A66" s="22" t="s">
        <v>78</v>
      </c>
      <c r="B66" s="23">
        <v>0</v>
      </c>
      <c r="C66" s="23">
        <v>0</v>
      </c>
      <c r="D66" s="23">
        <v>4861</v>
      </c>
      <c r="E66" s="23">
        <v>8478</v>
      </c>
      <c r="F66" s="23">
        <v>6226</v>
      </c>
      <c r="G66" s="23">
        <v>14431</v>
      </c>
      <c r="H66" s="23">
        <v>14999</v>
      </c>
      <c r="I66" s="23">
        <v>7032</v>
      </c>
      <c r="J66" s="23">
        <v>10076</v>
      </c>
      <c r="K66" s="23">
        <v>11662</v>
      </c>
      <c r="L66" s="23">
        <v>8692</v>
      </c>
      <c r="M66" s="23">
        <v>11255</v>
      </c>
      <c r="N66" s="23">
        <v>18995</v>
      </c>
      <c r="O66" s="23">
        <v>12118</v>
      </c>
      <c r="P66" s="23">
        <v>4130</v>
      </c>
      <c r="Q66" s="23">
        <v>1402</v>
      </c>
      <c r="R66" s="23">
        <v>2003</v>
      </c>
      <c r="S66" s="23">
        <v>2171</v>
      </c>
      <c r="T66" s="23">
        <v>2667</v>
      </c>
      <c r="U66" s="23">
        <v>2092</v>
      </c>
      <c r="V66" s="23">
        <v>3097</v>
      </c>
      <c r="W66" s="10"/>
      <c r="X66" s="10"/>
      <c r="Y66" s="10"/>
    </row>
    <row r="67" spans="1:25" s="16" customFormat="1" ht="24.95" customHeight="1" x14ac:dyDescent="0.2">
      <c r="A67" s="22" t="s">
        <v>79</v>
      </c>
      <c r="B67" s="23">
        <v>0</v>
      </c>
      <c r="C67" s="23">
        <v>0</v>
      </c>
      <c r="D67" s="23">
        <v>29839</v>
      </c>
      <c r="E67" s="23">
        <v>34938</v>
      </c>
      <c r="F67" s="23">
        <v>37254</v>
      </c>
      <c r="G67" s="23">
        <v>41704</v>
      </c>
      <c r="H67" s="23">
        <v>46587</v>
      </c>
      <c r="I67" s="23">
        <v>48162</v>
      </c>
      <c r="J67" s="23">
        <v>49247</v>
      </c>
      <c r="K67" s="23">
        <v>51913</v>
      </c>
      <c r="L67" s="23">
        <v>58795</v>
      </c>
      <c r="M67" s="23">
        <v>65076</v>
      </c>
      <c r="N67" s="23">
        <v>70045</v>
      </c>
      <c r="O67" s="23">
        <v>74519</v>
      </c>
      <c r="P67" s="23">
        <v>77657</v>
      </c>
      <c r="Q67" s="23">
        <v>82054</v>
      </c>
      <c r="R67" s="23">
        <v>89594</v>
      </c>
      <c r="S67" s="23">
        <v>96534</v>
      </c>
      <c r="T67" s="23">
        <v>99790</v>
      </c>
      <c r="U67" s="23">
        <v>102027</v>
      </c>
      <c r="V67" s="23">
        <v>106608</v>
      </c>
      <c r="W67" s="10"/>
      <c r="X67" s="10"/>
      <c r="Y67" s="10"/>
    </row>
    <row r="68" spans="1:25" s="16" customFormat="1" ht="24.95" customHeight="1" x14ac:dyDescent="0.2">
      <c r="A68" s="22" t="s">
        <v>80</v>
      </c>
      <c r="B68" s="23">
        <v>28573</v>
      </c>
      <c r="C68" s="23">
        <v>33568</v>
      </c>
      <c r="D68" s="23">
        <v>12886</v>
      </c>
      <c r="E68" s="23">
        <v>10746</v>
      </c>
      <c r="F68" s="23">
        <v>11469</v>
      </c>
      <c r="G68" s="23">
        <v>12125</v>
      </c>
      <c r="H68" s="23">
        <v>12099</v>
      </c>
      <c r="I68" s="23">
        <v>11118</v>
      </c>
      <c r="J68" s="23">
        <v>2123</v>
      </c>
      <c r="K68" s="23">
        <v>622</v>
      </c>
      <c r="L68" s="23">
        <v>238</v>
      </c>
      <c r="M68" s="23">
        <v>3</v>
      </c>
      <c r="N68" s="23">
        <v>0</v>
      </c>
      <c r="O68" s="23">
        <v>0</v>
      </c>
      <c r="P68" s="23">
        <v>0</v>
      </c>
      <c r="Q68" s="23">
        <v>0</v>
      </c>
      <c r="R68" s="23">
        <v>0</v>
      </c>
      <c r="S68" s="23">
        <v>0</v>
      </c>
      <c r="T68" s="23">
        <v>0</v>
      </c>
      <c r="U68" s="23">
        <v>0</v>
      </c>
      <c r="V68" s="23">
        <v>0</v>
      </c>
      <c r="W68" s="10"/>
      <c r="X68" s="10"/>
      <c r="Y68" s="10"/>
    </row>
    <row r="69" spans="1:25" s="16" customFormat="1" ht="28.5" customHeight="1" x14ac:dyDescent="0.2">
      <c r="A69" s="22" t="s">
        <v>81</v>
      </c>
      <c r="B69" s="23">
        <v>0</v>
      </c>
      <c r="C69" s="23">
        <v>0</v>
      </c>
      <c r="D69" s="23">
        <v>6859</v>
      </c>
      <c r="E69" s="23">
        <v>7224</v>
      </c>
      <c r="F69" s="23">
        <v>8121</v>
      </c>
      <c r="G69" s="23">
        <v>8873</v>
      </c>
      <c r="H69" s="23">
        <v>9238</v>
      </c>
      <c r="I69" s="23">
        <v>9671</v>
      </c>
      <c r="J69" s="23">
        <v>10119</v>
      </c>
      <c r="K69" s="23">
        <v>11131</v>
      </c>
      <c r="L69" s="23">
        <v>13063</v>
      </c>
      <c r="M69" s="23">
        <v>18839</v>
      </c>
      <c r="N69" s="23">
        <v>26247</v>
      </c>
      <c r="O69" s="23">
        <v>28774</v>
      </c>
      <c r="P69" s="23">
        <v>29719</v>
      </c>
      <c r="Q69" s="23">
        <v>31562</v>
      </c>
      <c r="R69" s="23">
        <v>32506</v>
      </c>
      <c r="S69" s="23">
        <v>33344</v>
      </c>
      <c r="T69" s="23">
        <v>35428</v>
      </c>
      <c r="U69" s="23">
        <v>37533</v>
      </c>
      <c r="V69" s="23">
        <v>39361</v>
      </c>
      <c r="W69" s="10"/>
      <c r="X69" s="10"/>
      <c r="Y69" s="10"/>
    </row>
    <row r="70" spans="1:25" s="16" customFormat="1" ht="24.95" customHeight="1" x14ac:dyDescent="0.2">
      <c r="A70" s="22" t="s">
        <v>82</v>
      </c>
      <c r="B70" s="23">
        <v>-62903</v>
      </c>
      <c r="C70" s="23">
        <v>0</v>
      </c>
      <c r="D70" s="23">
        <v>-47811</v>
      </c>
      <c r="E70" s="23">
        <v>-56522</v>
      </c>
      <c r="F70" s="23">
        <v>-61815</v>
      </c>
      <c r="G70" s="23">
        <v>-64152</v>
      </c>
      <c r="H70" s="23">
        <v>-54956</v>
      </c>
      <c r="I70" s="23">
        <v>-55332</v>
      </c>
      <c r="J70" s="23">
        <v>-93591</v>
      </c>
      <c r="K70" s="23">
        <v>-172980</v>
      </c>
      <c r="L70" s="23">
        <v>-117525</v>
      </c>
      <c r="M70" s="23">
        <v>-104458</v>
      </c>
      <c r="N70" s="23">
        <v>-125452</v>
      </c>
      <c r="O70" s="23">
        <v>-99826</v>
      </c>
      <c r="P70" s="23">
        <v>-85337</v>
      </c>
      <c r="Q70" s="23">
        <v>-81339</v>
      </c>
      <c r="R70" s="23">
        <v>-120480</v>
      </c>
      <c r="S70" s="23">
        <v>-52866</v>
      </c>
      <c r="T70" s="23">
        <v>-52824</v>
      </c>
      <c r="U70" s="26">
        <v>-49942</v>
      </c>
      <c r="V70" s="23">
        <v>-40844</v>
      </c>
      <c r="W70" s="10"/>
      <c r="X70" s="10"/>
      <c r="Y70" s="10"/>
    </row>
    <row r="71" spans="1:25" s="16" customFormat="1" ht="24.95" customHeight="1" x14ac:dyDescent="0.2">
      <c r="A71" s="22" t="s">
        <v>83</v>
      </c>
      <c r="B71" s="23">
        <f>SUM(B72:B75)</f>
        <v>0</v>
      </c>
      <c r="C71" s="23">
        <f t="shared" ref="C71" si="11">SUM(C72:C75)</f>
        <v>0</v>
      </c>
      <c r="D71" s="23">
        <v>18223</v>
      </c>
      <c r="E71" s="23">
        <v>23622</v>
      </c>
      <c r="F71" s="23">
        <v>55094</v>
      </c>
      <c r="G71" s="23">
        <f>SUM(G72,G73)</f>
        <v>150381</v>
      </c>
      <c r="H71" s="23">
        <f t="shared" ref="H71:V71" si="12">SUM(H72,H73)</f>
        <v>179286</v>
      </c>
      <c r="I71" s="23">
        <f t="shared" si="12"/>
        <v>252847</v>
      </c>
      <c r="J71" s="23">
        <f t="shared" si="12"/>
        <v>288916</v>
      </c>
      <c r="K71" s="23">
        <f t="shared" si="12"/>
        <v>286576</v>
      </c>
      <c r="L71" s="23">
        <f t="shared" si="12"/>
        <v>277153</v>
      </c>
      <c r="M71" s="23">
        <f t="shared" si="12"/>
        <v>304212</v>
      </c>
      <c r="N71" s="23">
        <f t="shared" si="12"/>
        <v>326335</v>
      </c>
      <c r="O71" s="23">
        <f t="shared" si="12"/>
        <v>329653</v>
      </c>
      <c r="P71" s="23">
        <f t="shared" si="12"/>
        <v>328002</v>
      </c>
      <c r="Q71" s="23">
        <f t="shared" si="12"/>
        <v>331079</v>
      </c>
      <c r="R71" s="23">
        <f t="shared" si="12"/>
        <v>336216</v>
      </c>
      <c r="S71" s="23">
        <f t="shared" si="12"/>
        <v>324342</v>
      </c>
      <c r="T71" s="23">
        <f t="shared" si="12"/>
        <v>338391</v>
      </c>
      <c r="U71" s="23">
        <f t="shared" si="12"/>
        <v>337194</v>
      </c>
      <c r="V71" s="23">
        <f t="shared" si="12"/>
        <v>326678</v>
      </c>
      <c r="W71" s="11"/>
      <c r="X71" s="11"/>
      <c r="Y71" s="11"/>
    </row>
    <row r="72" spans="1:25" ht="24.95" customHeight="1" x14ac:dyDescent="0.25">
      <c r="A72" s="32" t="s">
        <v>84</v>
      </c>
      <c r="B72" s="21" t="s">
        <v>20</v>
      </c>
      <c r="C72" s="21" t="s">
        <v>20</v>
      </c>
      <c r="D72" s="21" t="s">
        <v>20</v>
      </c>
      <c r="E72" s="21" t="s">
        <v>20</v>
      </c>
      <c r="F72" s="21" t="s">
        <v>20</v>
      </c>
      <c r="G72" s="21">
        <v>150381</v>
      </c>
      <c r="H72" s="21">
        <v>179286</v>
      </c>
      <c r="I72" s="21">
        <v>198426</v>
      </c>
      <c r="J72" s="21">
        <v>232127</v>
      </c>
      <c r="K72" s="21">
        <v>288202</v>
      </c>
      <c r="L72" s="21">
        <v>278400</v>
      </c>
      <c r="M72" s="21">
        <v>305621</v>
      </c>
      <c r="N72" s="21">
        <v>326335</v>
      </c>
      <c r="O72" s="21">
        <v>329653</v>
      </c>
      <c r="P72" s="21">
        <v>328002</v>
      </c>
      <c r="Q72" s="21">
        <v>331079</v>
      </c>
      <c r="R72" s="21">
        <v>336216</v>
      </c>
      <c r="S72" s="21">
        <v>324342</v>
      </c>
      <c r="T72" s="21">
        <v>338391</v>
      </c>
      <c r="U72" s="21">
        <v>337194</v>
      </c>
      <c r="V72" s="21">
        <v>326678</v>
      </c>
      <c r="W72" s="12"/>
      <c r="X72" s="12"/>
      <c r="Y72" s="12"/>
    </row>
    <row r="73" spans="1:25" ht="24.95" customHeight="1" x14ac:dyDescent="0.25">
      <c r="A73" s="32" t="s">
        <v>85</v>
      </c>
      <c r="B73" s="21" t="s">
        <v>20</v>
      </c>
      <c r="C73" s="21" t="s">
        <v>20</v>
      </c>
      <c r="D73" s="21" t="s">
        <v>20</v>
      </c>
      <c r="E73" s="21" t="s">
        <v>20</v>
      </c>
      <c r="F73" s="21" t="s">
        <v>20</v>
      </c>
      <c r="G73" s="21">
        <v>0</v>
      </c>
      <c r="H73" s="21">
        <v>0</v>
      </c>
      <c r="I73" s="21">
        <v>54421</v>
      </c>
      <c r="J73" s="21">
        <v>56789</v>
      </c>
      <c r="K73" s="21">
        <v>-1626</v>
      </c>
      <c r="L73" s="21">
        <v>-1247</v>
      </c>
      <c r="M73" s="21">
        <v>-1409</v>
      </c>
      <c r="N73" s="21" t="s">
        <v>20</v>
      </c>
      <c r="O73" s="21" t="s">
        <v>20</v>
      </c>
      <c r="P73" s="21" t="s">
        <v>20</v>
      </c>
      <c r="Q73" s="21" t="s">
        <v>20</v>
      </c>
      <c r="R73" s="21" t="s">
        <v>20</v>
      </c>
      <c r="S73" s="21" t="s">
        <v>20</v>
      </c>
      <c r="T73" s="21" t="s">
        <v>20</v>
      </c>
      <c r="U73" s="21" t="s">
        <v>20</v>
      </c>
      <c r="V73" s="21" t="s">
        <v>20</v>
      </c>
      <c r="W73" s="12"/>
      <c r="X73" s="12"/>
      <c r="Y73" s="12"/>
    </row>
    <row r="74" spans="1:25" ht="24.95" customHeight="1" x14ac:dyDescent="0.25">
      <c r="A74" s="32" t="s">
        <v>86</v>
      </c>
      <c r="B74" s="21" t="s">
        <v>20</v>
      </c>
      <c r="C74" s="21" t="s">
        <v>20</v>
      </c>
      <c r="D74" s="21" t="s">
        <v>20</v>
      </c>
      <c r="E74" s="21" t="s">
        <v>20</v>
      </c>
      <c r="F74" s="21" t="s">
        <v>20</v>
      </c>
      <c r="G74" s="21" t="s">
        <v>20</v>
      </c>
      <c r="H74" s="21" t="s">
        <v>20</v>
      </c>
      <c r="I74" s="21" t="s">
        <v>20</v>
      </c>
      <c r="J74" s="21" t="s">
        <v>20</v>
      </c>
      <c r="K74" s="21" t="s">
        <v>20</v>
      </c>
      <c r="L74" s="21" t="s">
        <v>20</v>
      </c>
      <c r="M74" s="21" t="s">
        <v>20</v>
      </c>
      <c r="N74" s="21" t="s">
        <v>20</v>
      </c>
      <c r="O74" s="21" t="s">
        <v>20</v>
      </c>
      <c r="P74" s="21" t="s">
        <v>20</v>
      </c>
      <c r="Q74" s="21" t="s">
        <v>20</v>
      </c>
      <c r="R74" s="21" t="s">
        <v>20</v>
      </c>
      <c r="S74" s="21" t="s">
        <v>20</v>
      </c>
      <c r="T74" s="21" t="s">
        <v>20</v>
      </c>
      <c r="U74" s="21" t="s">
        <v>20</v>
      </c>
      <c r="V74" s="21" t="s">
        <v>20</v>
      </c>
      <c r="W74" s="12"/>
      <c r="X74" s="12"/>
      <c r="Y74" s="12"/>
    </row>
    <row r="75" spans="1:25" ht="24.95" customHeight="1" x14ac:dyDescent="0.25">
      <c r="A75" s="32" t="s">
        <v>87</v>
      </c>
      <c r="B75" s="21" t="s">
        <v>20</v>
      </c>
      <c r="C75" s="21" t="s">
        <v>20</v>
      </c>
      <c r="D75" s="21" t="s">
        <v>20</v>
      </c>
      <c r="E75" s="21" t="s">
        <v>20</v>
      </c>
      <c r="F75" s="21" t="s">
        <v>20</v>
      </c>
      <c r="G75" s="21" t="s">
        <v>20</v>
      </c>
      <c r="H75" s="21" t="s">
        <v>20</v>
      </c>
      <c r="I75" s="21" t="s">
        <v>20</v>
      </c>
      <c r="J75" s="21" t="s">
        <v>20</v>
      </c>
      <c r="K75" s="21" t="s">
        <v>20</v>
      </c>
      <c r="L75" s="21" t="s">
        <v>20</v>
      </c>
      <c r="M75" s="21" t="s">
        <v>20</v>
      </c>
      <c r="N75" s="21" t="s">
        <v>20</v>
      </c>
      <c r="O75" s="21" t="s">
        <v>20</v>
      </c>
      <c r="P75" s="21" t="s">
        <v>20</v>
      </c>
      <c r="Q75" s="21" t="s">
        <v>20</v>
      </c>
      <c r="R75" s="21" t="s">
        <v>20</v>
      </c>
      <c r="S75" s="21" t="s">
        <v>20</v>
      </c>
      <c r="T75" s="21" t="s">
        <v>20</v>
      </c>
      <c r="U75" s="21" t="s">
        <v>20</v>
      </c>
      <c r="V75" s="21" t="s">
        <v>20</v>
      </c>
      <c r="W75" s="12"/>
      <c r="X75" s="12"/>
      <c r="Y75" s="12"/>
    </row>
    <row r="76" spans="1:25" s="16" customFormat="1" ht="24.95" customHeight="1" x14ac:dyDescent="0.2">
      <c r="A76" s="22" t="s">
        <v>88</v>
      </c>
      <c r="B76" s="23">
        <v>0</v>
      </c>
      <c r="C76" s="23">
        <v>0</v>
      </c>
      <c r="D76" s="23">
        <v>21914</v>
      </c>
      <c r="E76" s="23">
        <v>45434</v>
      </c>
      <c r="F76" s="23">
        <v>43062</v>
      </c>
      <c r="G76" s="23">
        <v>60804</v>
      </c>
      <c r="H76" s="23">
        <v>55228</v>
      </c>
      <c r="I76" s="23">
        <v>65653</v>
      </c>
      <c r="J76" s="23">
        <v>59264</v>
      </c>
      <c r="K76" s="23">
        <v>59382</v>
      </c>
      <c r="L76" s="23">
        <v>77307</v>
      </c>
      <c r="M76" s="23">
        <v>80159</v>
      </c>
      <c r="N76" s="23">
        <v>85298</v>
      </c>
      <c r="O76" s="23">
        <v>85823</v>
      </c>
      <c r="P76" s="23">
        <v>90532</v>
      </c>
      <c r="Q76" s="23">
        <v>95711</v>
      </c>
      <c r="R76" s="23">
        <v>102824</v>
      </c>
      <c r="S76" s="23">
        <v>101507</v>
      </c>
      <c r="T76" s="23">
        <v>109128</v>
      </c>
      <c r="U76" s="23">
        <v>109092</v>
      </c>
      <c r="V76" s="23">
        <v>112723</v>
      </c>
      <c r="W76" s="10"/>
      <c r="X76" s="10"/>
      <c r="Y76" s="10"/>
    </row>
    <row r="77" spans="1:25" s="16" customFormat="1" ht="24.95" customHeight="1" x14ac:dyDescent="0.2">
      <c r="A77" s="22" t="s">
        <v>89</v>
      </c>
      <c r="B77" s="23">
        <v>0</v>
      </c>
      <c r="C77" s="23">
        <v>0</v>
      </c>
      <c r="D77" s="23">
        <v>5263</v>
      </c>
      <c r="E77" s="23">
        <v>5878</v>
      </c>
      <c r="F77" s="23">
        <v>6733</v>
      </c>
      <c r="G77" s="23">
        <v>7637</v>
      </c>
      <c r="H77" s="23">
        <v>7837</v>
      </c>
      <c r="I77" s="23">
        <v>8280</v>
      </c>
      <c r="J77" s="23">
        <v>8344</v>
      </c>
      <c r="K77" s="23">
        <v>10063</v>
      </c>
      <c r="L77" s="23">
        <v>9879</v>
      </c>
      <c r="M77" s="23">
        <v>10154</v>
      </c>
      <c r="N77" s="23">
        <v>10466</v>
      </c>
      <c r="O77" s="23">
        <v>11460</v>
      </c>
      <c r="P77" s="23">
        <v>12274</v>
      </c>
      <c r="Q77" s="23">
        <v>12549</v>
      </c>
      <c r="R77" s="23">
        <v>12647</v>
      </c>
      <c r="S77" s="25" t="s">
        <v>20</v>
      </c>
      <c r="T77" s="25" t="s">
        <v>20</v>
      </c>
      <c r="U77" s="25" t="s">
        <v>20</v>
      </c>
      <c r="V77" s="25" t="s">
        <v>20</v>
      </c>
      <c r="W77" s="10"/>
      <c r="X77" s="10"/>
      <c r="Y77" s="10"/>
    </row>
    <row r="78" spans="1:25" s="16" customFormat="1" ht="24.95" customHeight="1" x14ac:dyDescent="0.2">
      <c r="A78" s="22" t="s">
        <v>90</v>
      </c>
      <c r="B78" s="23">
        <v>0</v>
      </c>
      <c r="C78" s="23">
        <v>0</v>
      </c>
      <c r="D78" s="23">
        <v>3820</v>
      </c>
      <c r="E78" s="23">
        <v>5573</v>
      </c>
      <c r="F78" s="23">
        <v>6836</v>
      </c>
      <c r="G78" s="23">
        <v>7141</v>
      </c>
      <c r="H78" s="23">
        <v>8020</v>
      </c>
      <c r="I78" s="23">
        <v>8190</v>
      </c>
      <c r="J78" s="23">
        <v>8466</v>
      </c>
      <c r="K78" s="23">
        <v>9043</v>
      </c>
      <c r="L78" s="23">
        <v>9697</v>
      </c>
      <c r="M78" s="23">
        <v>11730</v>
      </c>
      <c r="N78" s="23">
        <v>12325</v>
      </c>
      <c r="O78" s="23">
        <v>12705</v>
      </c>
      <c r="P78" s="23">
        <v>14048</v>
      </c>
      <c r="Q78" s="23">
        <v>15091</v>
      </c>
      <c r="R78" s="23">
        <v>15736</v>
      </c>
      <c r="S78" s="23">
        <v>16253</v>
      </c>
      <c r="T78" s="23">
        <v>16796</v>
      </c>
      <c r="U78" s="23">
        <v>17514</v>
      </c>
      <c r="V78" s="23">
        <v>18098</v>
      </c>
      <c r="W78" s="10"/>
      <c r="X78" s="10"/>
      <c r="Y78" s="10"/>
    </row>
    <row r="79" spans="1:25" s="16" customFormat="1" ht="24.95" customHeight="1" x14ac:dyDescent="0.2">
      <c r="A79" s="22" t="s">
        <v>91</v>
      </c>
      <c r="B79" s="23">
        <v>0</v>
      </c>
      <c r="C79" s="23">
        <v>0</v>
      </c>
      <c r="D79" s="23">
        <v>1750</v>
      </c>
      <c r="E79" s="23">
        <v>1701</v>
      </c>
      <c r="F79" s="23">
        <v>5304</v>
      </c>
      <c r="G79" s="23">
        <v>4067</v>
      </c>
      <c r="H79" s="23">
        <v>6358</v>
      </c>
      <c r="I79" s="23">
        <v>6355</v>
      </c>
      <c r="J79" s="23">
        <v>6110</v>
      </c>
      <c r="K79" s="23">
        <v>6017</v>
      </c>
      <c r="L79" s="23">
        <v>7002</v>
      </c>
      <c r="M79" s="23">
        <v>5801</v>
      </c>
      <c r="N79" s="23">
        <v>5592</v>
      </c>
      <c r="O79" s="23">
        <v>5537</v>
      </c>
      <c r="P79" s="23">
        <v>6685</v>
      </c>
      <c r="Q79" s="23">
        <v>7016</v>
      </c>
      <c r="R79" s="23">
        <v>7611</v>
      </c>
      <c r="S79" s="23">
        <v>7586</v>
      </c>
      <c r="T79" s="23">
        <v>7869</v>
      </c>
      <c r="U79" s="23">
        <v>8323</v>
      </c>
      <c r="V79" s="23">
        <v>8660</v>
      </c>
      <c r="W79" s="10"/>
      <c r="X79" s="10"/>
      <c r="Y79" s="10"/>
    </row>
    <row r="80" spans="1:25" s="16" customFormat="1" ht="24.95" customHeight="1" x14ac:dyDescent="0.2">
      <c r="A80" s="22" t="s">
        <v>92</v>
      </c>
      <c r="B80" s="23">
        <v>0</v>
      </c>
      <c r="C80" s="23">
        <v>0</v>
      </c>
      <c r="D80" s="23">
        <v>0</v>
      </c>
      <c r="E80" s="23">
        <v>0</v>
      </c>
      <c r="F80" s="23">
        <v>0</v>
      </c>
      <c r="G80" s="23">
        <v>0</v>
      </c>
      <c r="H80" s="23">
        <v>0</v>
      </c>
      <c r="I80" s="23">
        <v>0</v>
      </c>
      <c r="J80" s="23">
        <v>0</v>
      </c>
      <c r="K80" s="23">
        <v>0</v>
      </c>
      <c r="L80" s="23">
        <v>0</v>
      </c>
      <c r="M80" s="23">
        <v>0</v>
      </c>
      <c r="N80" s="23">
        <v>0</v>
      </c>
      <c r="O80" s="23">
        <v>0</v>
      </c>
      <c r="P80" s="23">
        <v>0</v>
      </c>
      <c r="Q80" s="23">
        <v>0</v>
      </c>
      <c r="R80" s="23">
        <v>0</v>
      </c>
      <c r="S80" s="23">
        <v>0</v>
      </c>
      <c r="T80" s="23">
        <v>0</v>
      </c>
      <c r="U80" s="23">
        <v>0</v>
      </c>
      <c r="V80" s="23">
        <v>0</v>
      </c>
      <c r="W80" s="10"/>
      <c r="X80" s="10"/>
      <c r="Y80" s="10"/>
    </row>
    <row r="81" spans="1:25" s="16" customFormat="1" ht="24.95" customHeight="1" x14ac:dyDescent="0.2">
      <c r="A81" s="22" t="s">
        <v>93</v>
      </c>
      <c r="B81" s="23">
        <f>SUM(B82,B83,B84)</f>
        <v>0</v>
      </c>
      <c r="C81" s="23">
        <v>0</v>
      </c>
      <c r="D81" s="23">
        <v>0</v>
      </c>
      <c r="E81" s="23">
        <v>0</v>
      </c>
      <c r="F81" s="26">
        <f>0</f>
        <v>0</v>
      </c>
      <c r="G81" s="23">
        <f>7</f>
        <v>7</v>
      </c>
      <c r="H81" s="23">
        <f>SUM(H82:H84)</f>
        <v>95</v>
      </c>
      <c r="I81" s="23">
        <f>SUM(I82:I84)</f>
        <v>127</v>
      </c>
      <c r="J81" s="23">
        <f t="shared" ref="J81:P81" si="13">SUM(J82:J84)</f>
        <v>436</v>
      </c>
      <c r="K81" s="23">
        <f t="shared" si="13"/>
        <v>755</v>
      </c>
      <c r="L81" s="23">
        <f t="shared" si="13"/>
        <v>1369</v>
      </c>
      <c r="M81" s="23">
        <f t="shared" si="13"/>
        <v>1677</v>
      </c>
      <c r="N81" s="23">
        <f t="shared" si="13"/>
        <v>1403</v>
      </c>
      <c r="O81" s="23">
        <f t="shared" si="13"/>
        <v>1424</v>
      </c>
      <c r="P81" s="23">
        <f t="shared" si="13"/>
        <v>1191</v>
      </c>
      <c r="Q81" s="23">
        <v>1361</v>
      </c>
      <c r="R81" s="23">
        <v>1427</v>
      </c>
      <c r="S81" s="23">
        <v>524</v>
      </c>
      <c r="T81" s="23">
        <v>565</v>
      </c>
      <c r="U81" s="35">
        <v>555</v>
      </c>
      <c r="V81" s="35">
        <v>575</v>
      </c>
      <c r="W81" s="10"/>
      <c r="X81" s="10"/>
      <c r="Y81" s="10"/>
    </row>
    <row r="82" spans="1:25" ht="24.95" customHeight="1" x14ac:dyDescent="0.25">
      <c r="A82" s="32" t="s">
        <v>94</v>
      </c>
      <c r="B82" s="20">
        <v>0</v>
      </c>
      <c r="C82" s="20">
        <v>0</v>
      </c>
      <c r="D82" s="20">
        <v>0</v>
      </c>
      <c r="E82" s="20">
        <v>0</v>
      </c>
      <c r="F82" s="21" t="s">
        <v>20</v>
      </c>
      <c r="G82" s="21" t="s">
        <v>20</v>
      </c>
      <c r="H82" s="20">
        <v>95</v>
      </c>
      <c r="I82" s="20">
        <v>127</v>
      </c>
      <c r="J82" s="20">
        <v>230</v>
      </c>
      <c r="K82" s="20">
        <v>299</v>
      </c>
      <c r="L82" s="20">
        <v>371</v>
      </c>
      <c r="M82" s="20">
        <v>401</v>
      </c>
      <c r="N82" s="20">
        <v>365</v>
      </c>
      <c r="O82" s="20">
        <v>403</v>
      </c>
      <c r="P82" s="20">
        <v>368</v>
      </c>
      <c r="Q82" s="21" t="s">
        <v>20</v>
      </c>
      <c r="R82" s="21" t="s">
        <v>20</v>
      </c>
      <c r="S82" s="21" t="s">
        <v>20</v>
      </c>
      <c r="T82" s="21" t="s">
        <v>20</v>
      </c>
      <c r="U82" s="21" t="s">
        <v>20</v>
      </c>
      <c r="V82" s="21" t="s">
        <v>20</v>
      </c>
      <c r="W82" s="10"/>
      <c r="X82" s="10"/>
      <c r="Y82" s="10"/>
    </row>
    <row r="83" spans="1:25" ht="24.95" customHeight="1" x14ac:dyDescent="0.25">
      <c r="A83" s="32" t="s">
        <v>73</v>
      </c>
      <c r="B83" s="20">
        <v>0</v>
      </c>
      <c r="C83" s="20">
        <v>0</v>
      </c>
      <c r="D83" s="20">
        <v>0</v>
      </c>
      <c r="E83" s="20">
        <v>0</v>
      </c>
      <c r="F83" s="21" t="s">
        <v>20</v>
      </c>
      <c r="G83" s="21" t="s">
        <v>20</v>
      </c>
      <c r="H83" s="20">
        <v>0</v>
      </c>
      <c r="I83" s="20">
        <v>0</v>
      </c>
      <c r="J83" s="20">
        <v>206</v>
      </c>
      <c r="K83" s="20">
        <v>365</v>
      </c>
      <c r="L83" s="20">
        <v>445</v>
      </c>
      <c r="M83" s="20">
        <v>493</v>
      </c>
      <c r="N83" s="20">
        <v>485</v>
      </c>
      <c r="O83" s="20">
        <v>500</v>
      </c>
      <c r="P83" s="20">
        <v>486</v>
      </c>
      <c r="Q83" s="21" t="s">
        <v>20</v>
      </c>
      <c r="R83" s="21" t="s">
        <v>20</v>
      </c>
      <c r="S83" s="21" t="s">
        <v>20</v>
      </c>
      <c r="T83" s="21" t="s">
        <v>20</v>
      </c>
      <c r="U83" s="21" t="s">
        <v>20</v>
      </c>
      <c r="V83" s="21" t="s">
        <v>20</v>
      </c>
      <c r="W83" s="10"/>
      <c r="X83" s="10"/>
      <c r="Y83" s="10"/>
    </row>
    <row r="84" spans="1:25" ht="24.95" customHeight="1" x14ac:dyDescent="0.25">
      <c r="A84" s="32" t="s">
        <v>95</v>
      </c>
      <c r="B84" s="20">
        <v>0</v>
      </c>
      <c r="C84" s="20">
        <v>0</v>
      </c>
      <c r="D84" s="20">
        <v>0</v>
      </c>
      <c r="E84" s="20">
        <v>0</v>
      </c>
      <c r="F84" s="21" t="s">
        <v>20</v>
      </c>
      <c r="G84" s="21" t="s">
        <v>20</v>
      </c>
      <c r="H84" s="20">
        <v>0</v>
      </c>
      <c r="I84" s="20">
        <v>0</v>
      </c>
      <c r="J84" s="20">
        <v>0</v>
      </c>
      <c r="K84" s="20">
        <v>91</v>
      </c>
      <c r="L84" s="20">
        <v>553</v>
      </c>
      <c r="M84" s="20">
        <v>783</v>
      </c>
      <c r="N84" s="20">
        <v>553</v>
      </c>
      <c r="O84" s="20">
        <v>521</v>
      </c>
      <c r="P84" s="20">
        <v>337</v>
      </c>
      <c r="Q84" s="21" t="s">
        <v>20</v>
      </c>
      <c r="R84" s="21" t="s">
        <v>20</v>
      </c>
      <c r="S84" s="21" t="s">
        <v>20</v>
      </c>
      <c r="T84" s="21" t="s">
        <v>20</v>
      </c>
      <c r="U84" s="21" t="s">
        <v>20</v>
      </c>
      <c r="V84" s="21" t="s">
        <v>20</v>
      </c>
      <c r="W84" s="10"/>
      <c r="X84" s="10"/>
      <c r="Y84" s="10"/>
    </row>
    <row r="85" spans="1:25" ht="24.95" customHeight="1" x14ac:dyDescent="0.25">
      <c r="A85" s="22" t="s">
        <v>96</v>
      </c>
      <c r="B85" s="23">
        <v>0</v>
      </c>
      <c r="C85" s="23">
        <v>0</v>
      </c>
      <c r="D85" s="23">
        <v>0</v>
      </c>
      <c r="E85" s="23">
        <v>0</v>
      </c>
      <c r="F85" s="23">
        <v>0</v>
      </c>
      <c r="G85" s="23">
        <v>0</v>
      </c>
      <c r="H85" s="23">
        <v>0</v>
      </c>
      <c r="I85" s="23">
        <v>0</v>
      </c>
      <c r="J85" s="23">
        <v>0</v>
      </c>
      <c r="K85" s="23">
        <v>0</v>
      </c>
      <c r="L85" s="23">
        <v>0</v>
      </c>
      <c r="M85" s="23">
        <v>0</v>
      </c>
      <c r="N85" s="23">
        <v>0</v>
      </c>
      <c r="O85" s="23">
        <v>0</v>
      </c>
      <c r="P85" s="23">
        <v>0</v>
      </c>
      <c r="Q85" s="23">
        <v>0</v>
      </c>
      <c r="R85" s="23">
        <v>0</v>
      </c>
      <c r="S85" s="23">
        <v>0</v>
      </c>
      <c r="T85" s="23">
        <v>0</v>
      </c>
      <c r="U85" s="23">
        <v>0</v>
      </c>
      <c r="V85" s="23">
        <v>0</v>
      </c>
      <c r="W85" s="10"/>
      <c r="X85" s="10"/>
      <c r="Y85" s="10"/>
    </row>
    <row r="86" spans="1:25" ht="24.95" customHeight="1" x14ac:dyDescent="0.25">
      <c r="A86" s="22" t="s">
        <v>97</v>
      </c>
      <c r="B86" s="23">
        <v>0</v>
      </c>
      <c r="C86" s="23">
        <v>0</v>
      </c>
      <c r="D86" s="23">
        <v>0</v>
      </c>
      <c r="E86" s="23">
        <v>0</v>
      </c>
      <c r="F86" s="23">
        <v>0</v>
      </c>
      <c r="G86" s="23">
        <v>0</v>
      </c>
      <c r="H86" s="23">
        <v>0</v>
      </c>
      <c r="I86" s="23">
        <v>0</v>
      </c>
      <c r="J86" s="23">
        <v>0</v>
      </c>
      <c r="K86" s="23">
        <v>0</v>
      </c>
      <c r="L86" s="23">
        <v>0</v>
      </c>
      <c r="M86" s="23">
        <v>0</v>
      </c>
      <c r="N86" s="23">
        <v>0</v>
      </c>
      <c r="O86" s="23">
        <v>0</v>
      </c>
      <c r="P86" s="23">
        <v>0</v>
      </c>
      <c r="Q86" s="23">
        <v>0</v>
      </c>
      <c r="R86" s="23">
        <v>0</v>
      </c>
      <c r="S86" s="23">
        <v>0</v>
      </c>
      <c r="T86" s="23">
        <v>0</v>
      </c>
      <c r="U86" s="23">
        <v>0</v>
      </c>
      <c r="V86" s="23">
        <v>0</v>
      </c>
      <c r="W86" s="10"/>
      <c r="X86" s="10"/>
      <c r="Y86" s="10"/>
    </row>
    <row r="87" spans="1:25" ht="24.95" customHeight="1" x14ac:dyDescent="0.25">
      <c r="A87" s="22" t="s">
        <v>98</v>
      </c>
      <c r="B87" s="23">
        <v>0</v>
      </c>
      <c r="C87" s="23">
        <v>0</v>
      </c>
      <c r="D87" s="23">
        <v>0</v>
      </c>
      <c r="E87" s="23">
        <v>0</v>
      </c>
      <c r="F87" s="23">
        <v>0</v>
      </c>
      <c r="G87" s="23">
        <v>0</v>
      </c>
      <c r="H87" s="23">
        <v>0</v>
      </c>
      <c r="I87" s="23">
        <v>338</v>
      </c>
      <c r="J87" s="23">
        <v>0</v>
      </c>
      <c r="K87" s="23">
        <v>99</v>
      </c>
      <c r="L87" s="23">
        <v>2</v>
      </c>
      <c r="M87" s="23">
        <v>50</v>
      </c>
      <c r="N87" s="23">
        <v>611</v>
      </c>
      <c r="O87" s="23">
        <v>837</v>
      </c>
      <c r="P87" s="23">
        <v>859</v>
      </c>
      <c r="Q87" s="23">
        <v>911</v>
      </c>
      <c r="R87" s="23">
        <v>929</v>
      </c>
      <c r="S87" s="25" t="s">
        <v>20</v>
      </c>
      <c r="T87" s="25" t="s">
        <v>20</v>
      </c>
      <c r="U87" s="25" t="s">
        <v>20</v>
      </c>
      <c r="V87" s="25" t="s">
        <v>20</v>
      </c>
      <c r="W87" s="10"/>
      <c r="X87" s="10"/>
      <c r="Y87" s="10"/>
    </row>
    <row r="88" spans="1:25" ht="24.95" customHeight="1" x14ac:dyDescent="0.25">
      <c r="A88" s="22" t="s">
        <v>99</v>
      </c>
      <c r="B88" s="23">
        <v>0</v>
      </c>
      <c r="C88" s="23">
        <v>0</v>
      </c>
      <c r="D88" s="23">
        <v>0</v>
      </c>
      <c r="E88" s="23">
        <v>0</v>
      </c>
      <c r="F88" s="23">
        <v>0</v>
      </c>
      <c r="G88" s="23">
        <v>0</v>
      </c>
      <c r="H88" s="23">
        <v>0</v>
      </c>
      <c r="I88" s="23">
        <v>0</v>
      </c>
      <c r="J88" s="23">
        <v>0</v>
      </c>
      <c r="K88" s="23">
        <v>0</v>
      </c>
      <c r="L88" s="23">
        <v>0</v>
      </c>
      <c r="M88" s="23">
        <v>0</v>
      </c>
      <c r="N88" s="23">
        <v>0</v>
      </c>
      <c r="O88" s="23">
        <v>0</v>
      </c>
      <c r="P88" s="23">
        <v>0</v>
      </c>
      <c r="Q88" s="23">
        <v>0</v>
      </c>
      <c r="R88" s="23">
        <v>0</v>
      </c>
      <c r="S88" s="23">
        <v>0</v>
      </c>
      <c r="T88" s="23">
        <v>0</v>
      </c>
      <c r="U88" s="23">
        <v>0</v>
      </c>
      <c r="V88" s="23">
        <v>0</v>
      </c>
      <c r="W88" s="10"/>
      <c r="X88" s="10"/>
      <c r="Y88" s="10"/>
    </row>
    <row r="89" spans="1:25" ht="24.95" customHeight="1" x14ac:dyDescent="0.25">
      <c r="A89" s="22" t="s">
        <v>100</v>
      </c>
      <c r="B89" s="23">
        <v>0</v>
      </c>
      <c r="C89" s="23">
        <v>0</v>
      </c>
      <c r="D89" s="23">
        <v>0</v>
      </c>
      <c r="E89" s="23">
        <v>0</v>
      </c>
      <c r="F89" s="23">
        <v>0</v>
      </c>
      <c r="G89" s="23">
        <v>0</v>
      </c>
      <c r="H89" s="23">
        <v>0</v>
      </c>
      <c r="I89" s="23">
        <v>0</v>
      </c>
      <c r="J89" s="23">
        <v>0</v>
      </c>
      <c r="K89" s="23">
        <v>1915</v>
      </c>
      <c r="L89" s="23">
        <v>1602</v>
      </c>
      <c r="M89" s="23">
        <v>2016</v>
      </c>
      <c r="N89" s="23">
        <v>1954</v>
      </c>
      <c r="O89" s="23">
        <v>1774</v>
      </c>
      <c r="P89" s="23">
        <v>120</v>
      </c>
      <c r="Q89" s="23">
        <v>0</v>
      </c>
      <c r="R89" s="23">
        <v>0</v>
      </c>
      <c r="S89" s="25" t="s">
        <v>20</v>
      </c>
      <c r="T89" s="25" t="s">
        <v>20</v>
      </c>
      <c r="U89" s="25" t="s">
        <v>20</v>
      </c>
      <c r="V89" s="25" t="s">
        <v>20</v>
      </c>
      <c r="W89" s="10"/>
      <c r="X89" s="10"/>
      <c r="Y89" s="10"/>
    </row>
    <row r="90" spans="1:25" ht="24.95" customHeight="1" x14ac:dyDescent="0.25">
      <c r="A90" s="22" t="s">
        <v>101</v>
      </c>
      <c r="B90" s="23">
        <v>0</v>
      </c>
      <c r="C90" s="23">
        <v>0</v>
      </c>
      <c r="D90" s="23">
        <v>0</v>
      </c>
      <c r="E90" s="23">
        <v>0</v>
      </c>
      <c r="F90" s="23">
        <v>0</v>
      </c>
      <c r="G90" s="23">
        <v>0</v>
      </c>
      <c r="H90" s="23">
        <v>0</v>
      </c>
      <c r="I90" s="23">
        <v>0</v>
      </c>
      <c r="J90" s="23">
        <v>4886</v>
      </c>
      <c r="K90" s="23">
        <v>6717</v>
      </c>
      <c r="L90" s="23">
        <v>0</v>
      </c>
      <c r="M90" s="23">
        <v>0</v>
      </c>
      <c r="N90" s="23">
        <v>0</v>
      </c>
      <c r="O90" s="23">
        <v>0</v>
      </c>
      <c r="P90" s="23">
        <v>0</v>
      </c>
      <c r="Q90" s="23">
        <v>0</v>
      </c>
      <c r="R90" s="23">
        <v>0</v>
      </c>
      <c r="S90" s="25" t="s">
        <v>20</v>
      </c>
      <c r="T90" s="25" t="s">
        <v>20</v>
      </c>
      <c r="U90" s="25" t="s">
        <v>20</v>
      </c>
      <c r="V90" s="25" t="s">
        <v>20</v>
      </c>
      <c r="W90" s="10"/>
      <c r="X90" s="10"/>
      <c r="Y90" s="10"/>
    </row>
    <row r="91" spans="1:25" ht="24.95" customHeight="1" x14ac:dyDescent="0.25">
      <c r="A91" s="22" t="s">
        <v>102</v>
      </c>
      <c r="B91" s="23">
        <v>0</v>
      </c>
      <c r="C91" s="23">
        <v>0</v>
      </c>
      <c r="D91" s="23">
        <v>0</v>
      </c>
      <c r="E91" s="23">
        <v>0</v>
      </c>
      <c r="F91" s="23">
        <v>0</v>
      </c>
      <c r="G91" s="23">
        <v>0</v>
      </c>
      <c r="H91" s="23">
        <v>0</v>
      </c>
      <c r="I91" s="23">
        <v>4</v>
      </c>
      <c r="J91" s="23">
        <v>164</v>
      </c>
      <c r="K91" s="23">
        <v>422</v>
      </c>
      <c r="L91" s="23">
        <v>440</v>
      </c>
      <c r="M91" s="23">
        <v>467</v>
      </c>
      <c r="N91" s="23">
        <v>518</v>
      </c>
      <c r="O91" s="23">
        <v>535</v>
      </c>
      <c r="P91" s="23">
        <v>700</v>
      </c>
      <c r="Q91" s="23">
        <v>747</v>
      </c>
      <c r="R91" s="23">
        <v>767</v>
      </c>
      <c r="S91" s="25" t="s">
        <v>20</v>
      </c>
      <c r="T91" s="25" t="s">
        <v>20</v>
      </c>
      <c r="U91" s="25" t="s">
        <v>20</v>
      </c>
      <c r="V91" s="25" t="s">
        <v>20</v>
      </c>
      <c r="W91" s="10"/>
      <c r="X91" s="10"/>
      <c r="Y91" s="10"/>
    </row>
    <row r="92" spans="1:25" ht="24.95" customHeight="1" x14ac:dyDescent="0.25">
      <c r="A92" s="22" t="s">
        <v>103</v>
      </c>
      <c r="B92" s="23">
        <v>0</v>
      </c>
      <c r="C92" s="23">
        <v>0</v>
      </c>
      <c r="D92" s="23">
        <v>0</v>
      </c>
      <c r="E92" s="23">
        <v>0</v>
      </c>
      <c r="F92" s="23">
        <v>0</v>
      </c>
      <c r="G92" s="23">
        <v>0</v>
      </c>
      <c r="H92" s="23">
        <v>0</v>
      </c>
      <c r="I92" s="23">
        <v>0</v>
      </c>
      <c r="J92" s="23">
        <v>17352</v>
      </c>
      <c r="K92" s="23">
        <v>39009</v>
      </c>
      <c r="L92" s="23">
        <v>26864</v>
      </c>
      <c r="M92" s="23">
        <v>26468</v>
      </c>
      <c r="N92" s="23">
        <v>36379</v>
      </c>
      <c r="O92" s="23">
        <v>30863</v>
      </c>
      <c r="P92" s="23">
        <v>29200</v>
      </c>
      <c r="Q92" s="23">
        <v>37831</v>
      </c>
      <c r="R92" s="23">
        <v>41191</v>
      </c>
      <c r="S92" s="23">
        <v>49979</v>
      </c>
      <c r="T92" s="23">
        <v>50919</v>
      </c>
      <c r="U92" s="23">
        <v>59685</v>
      </c>
      <c r="V92" s="23">
        <v>31504</v>
      </c>
      <c r="W92" s="10"/>
      <c r="X92" s="10"/>
      <c r="Y92" s="10"/>
    </row>
    <row r="93" spans="1:25" ht="24.95" customHeight="1" x14ac:dyDescent="0.25">
      <c r="A93" s="22" t="s">
        <v>104</v>
      </c>
      <c r="B93" s="23">
        <v>0</v>
      </c>
      <c r="C93" s="23">
        <v>0</v>
      </c>
      <c r="D93" s="23">
        <v>0</v>
      </c>
      <c r="E93" s="23">
        <v>0</v>
      </c>
      <c r="F93" s="23">
        <v>0</v>
      </c>
      <c r="G93" s="23">
        <v>0</v>
      </c>
      <c r="H93" s="23">
        <v>0</v>
      </c>
      <c r="I93" s="23">
        <v>0</v>
      </c>
      <c r="J93" s="23">
        <v>0</v>
      </c>
      <c r="K93" s="23">
        <v>0</v>
      </c>
      <c r="L93" s="23">
        <v>0</v>
      </c>
      <c r="M93" s="23">
        <v>0</v>
      </c>
      <c r="N93" s="23">
        <v>0</v>
      </c>
      <c r="O93" s="23">
        <v>0</v>
      </c>
      <c r="P93" s="23">
        <v>0</v>
      </c>
      <c r="Q93" s="25" t="s">
        <v>20</v>
      </c>
      <c r="R93" s="25" t="s">
        <v>20</v>
      </c>
      <c r="S93" s="25" t="s">
        <v>20</v>
      </c>
      <c r="T93" s="25" t="s">
        <v>20</v>
      </c>
      <c r="U93" s="25" t="s">
        <v>20</v>
      </c>
      <c r="V93" s="25" t="s">
        <v>20</v>
      </c>
      <c r="W93" s="10"/>
      <c r="X93" s="10"/>
      <c r="Y93" s="10"/>
    </row>
    <row r="94" spans="1:25" ht="24.95" customHeight="1" x14ac:dyDescent="0.25">
      <c r="A94" s="22" t="s">
        <v>105</v>
      </c>
      <c r="B94" s="23">
        <v>0</v>
      </c>
      <c r="C94" s="23">
        <v>0</v>
      </c>
      <c r="D94" s="23">
        <v>0</v>
      </c>
      <c r="E94" s="23">
        <v>0</v>
      </c>
      <c r="F94" s="23">
        <v>0</v>
      </c>
      <c r="G94" s="23">
        <v>0</v>
      </c>
      <c r="H94" s="23">
        <v>0</v>
      </c>
      <c r="I94" s="23">
        <v>0</v>
      </c>
      <c r="J94" s="23">
        <v>0</v>
      </c>
      <c r="K94" s="23">
        <v>0</v>
      </c>
      <c r="L94" s="23">
        <v>0</v>
      </c>
      <c r="M94" s="23">
        <v>0</v>
      </c>
      <c r="N94" s="23">
        <v>0</v>
      </c>
      <c r="O94" s="23">
        <v>0</v>
      </c>
      <c r="P94" s="23">
        <v>0</v>
      </c>
      <c r="Q94" s="25" t="s">
        <v>20</v>
      </c>
      <c r="R94" s="25" t="s">
        <v>20</v>
      </c>
      <c r="S94" s="25" t="s">
        <v>20</v>
      </c>
      <c r="T94" s="25" t="s">
        <v>20</v>
      </c>
      <c r="U94" s="25" t="s">
        <v>20</v>
      </c>
      <c r="V94" s="25" t="s">
        <v>20</v>
      </c>
      <c r="W94" s="10"/>
      <c r="X94" s="10"/>
      <c r="Y94" s="10"/>
    </row>
    <row r="95" spans="1:25" ht="24.95" customHeight="1" x14ac:dyDescent="0.25">
      <c r="A95" s="22" t="s">
        <v>106</v>
      </c>
      <c r="B95" s="23">
        <v>0</v>
      </c>
      <c r="C95" s="23">
        <v>0</v>
      </c>
      <c r="D95" s="23">
        <v>0</v>
      </c>
      <c r="E95" s="23">
        <v>0</v>
      </c>
      <c r="F95" s="23">
        <v>0</v>
      </c>
      <c r="G95" s="23">
        <v>0</v>
      </c>
      <c r="H95" s="23">
        <v>0</v>
      </c>
      <c r="I95" s="23">
        <v>0</v>
      </c>
      <c r="J95" s="23">
        <v>0</v>
      </c>
      <c r="K95" s="23">
        <v>0</v>
      </c>
      <c r="L95" s="23">
        <v>0</v>
      </c>
      <c r="M95" s="23">
        <v>0</v>
      </c>
      <c r="N95" s="23">
        <v>0</v>
      </c>
      <c r="O95" s="23">
        <v>0</v>
      </c>
      <c r="P95" s="23">
        <v>0</v>
      </c>
      <c r="Q95" s="25" t="s">
        <v>20</v>
      </c>
      <c r="R95" s="25" t="s">
        <v>20</v>
      </c>
      <c r="S95" s="25" t="s">
        <v>20</v>
      </c>
      <c r="T95" s="25" t="s">
        <v>20</v>
      </c>
      <c r="U95" s="25" t="s">
        <v>20</v>
      </c>
      <c r="V95" s="25" t="s">
        <v>20</v>
      </c>
      <c r="W95" s="10"/>
      <c r="X95" s="10"/>
      <c r="Y95" s="10"/>
    </row>
    <row r="96" spans="1:25" ht="24.95" customHeight="1" x14ac:dyDescent="0.25">
      <c r="A96" s="22" t="s">
        <v>107</v>
      </c>
      <c r="B96" s="23">
        <v>0</v>
      </c>
      <c r="C96" s="23">
        <v>0</v>
      </c>
      <c r="D96" s="23">
        <v>0</v>
      </c>
      <c r="E96" s="23">
        <v>0</v>
      </c>
      <c r="F96" s="23">
        <v>0</v>
      </c>
      <c r="G96" s="23">
        <v>0</v>
      </c>
      <c r="H96" s="23">
        <v>0</v>
      </c>
      <c r="I96" s="23">
        <v>0</v>
      </c>
      <c r="J96" s="23">
        <v>0</v>
      </c>
      <c r="K96" s="23">
        <v>0</v>
      </c>
      <c r="L96" s="23">
        <v>0</v>
      </c>
      <c r="M96" s="23">
        <v>0</v>
      </c>
      <c r="N96" s="23">
        <v>0</v>
      </c>
      <c r="O96" s="23">
        <v>0</v>
      </c>
      <c r="P96" s="23">
        <v>0</v>
      </c>
      <c r="Q96" s="25" t="s">
        <v>20</v>
      </c>
      <c r="R96" s="25" t="s">
        <v>20</v>
      </c>
      <c r="S96" s="25" t="s">
        <v>20</v>
      </c>
      <c r="T96" s="25" t="s">
        <v>20</v>
      </c>
      <c r="U96" s="25" t="s">
        <v>20</v>
      </c>
      <c r="V96" s="25" t="s">
        <v>20</v>
      </c>
      <c r="W96" s="10"/>
      <c r="X96" s="10"/>
      <c r="Y96" s="10"/>
    </row>
    <row r="97" spans="1:25" ht="24.95" customHeight="1" x14ac:dyDescent="0.25">
      <c r="A97" s="22" t="s">
        <v>108</v>
      </c>
      <c r="B97" s="23">
        <v>0</v>
      </c>
      <c r="C97" s="23">
        <v>0</v>
      </c>
      <c r="D97" s="23">
        <v>0</v>
      </c>
      <c r="E97" s="23">
        <v>0</v>
      </c>
      <c r="F97" s="23">
        <v>0</v>
      </c>
      <c r="G97" s="23">
        <v>0</v>
      </c>
      <c r="H97" s="23">
        <v>0</v>
      </c>
      <c r="I97" s="23">
        <v>0</v>
      </c>
      <c r="J97" s="23">
        <v>0</v>
      </c>
      <c r="K97" s="23">
        <v>3000</v>
      </c>
      <c r="L97" s="23">
        <v>3000</v>
      </c>
      <c r="M97" s="23">
        <v>676</v>
      </c>
      <c r="N97" s="23">
        <v>3000</v>
      </c>
      <c r="O97" s="23">
        <v>3000</v>
      </c>
      <c r="P97" s="23">
        <v>3000</v>
      </c>
      <c r="Q97" s="23">
        <v>3000</v>
      </c>
      <c r="R97" s="23">
        <v>2682</v>
      </c>
      <c r="S97" s="25" t="s">
        <v>20</v>
      </c>
      <c r="T97" s="25" t="s">
        <v>20</v>
      </c>
      <c r="U97" s="25" t="s">
        <v>20</v>
      </c>
      <c r="V97" s="25" t="s">
        <v>20</v>
      </c>
      <c r="W97" s="10"/>
      <c r="X97" s="10"/>
      <c r="Y97" s="10"/>
    </row>
    <row r="98" spans="1:25" ht="24.95" customHeight="1" x14ac:dyDescent="0.25">
      <c r="A98" s="22" t="s">
        <v>109</v>
      </c>
      <c r="B98" s="23">
        <v>0</v>
      </c>
      <c r="C98" s="23">
        <v>0</v>
      </c>
      <c r="D98" s="23">
        <v>0</v>
      </c>
      <c r="E98" s="23">
        <v>0</v>
      </c>
      <c r="F98" s="23">
        <v>0</v>
      </c>
      <c r="G98" s="23">
        <v>0</v>
      </c>
      <c r="H98" s="23">
        <v>0</v>
      </c>
      <c r="I98" s="23">
        <v>0</v>
      </c>
      <c r="J98" s="23">
        <v>864</v>
      </c>
      <c r="K98" s="23">
        <v>0</v>
      </c>
      <c r="L98" s="23">
        <v>73721</v>
      </c>
      <c r="M98" s="23">
        <v>0</v>
      </c>
      <c r="N98" s="23">
        <v>0</v>
      </c>
      <c r="O98" s="23">
        <v>0</v>
      </c>
      <c r="P98" s="23">
        <v>0</v>
      </c>
      <c r="Q98" s="23">
        <v>0</v>
      </c>
      <c r="R98" s="23">
        <v>0</v>
      </c>
      <c r="S98" s="23">
        <v>0</v>
      </c>
      <c r="T98" s="23">
        <v>0</v>
      </c>
      <c r="U98" s="23">
        <v>0</v>
      </c>
      <c r="V98" s="23">
        <v>0</v>
      </c>
      <c r="W98" s="10"/>
      <c r="X98" s="10"/>
      <c r="Y98" s="10"/>
    </row>
    <row r="99" spans="1:25" ht="40.15" customHeight="1" x14ac:dyDescent="0.25">
      <c r="A99" s="27" t="s">
        <v>110</v>
      </c>
      <c r="B99" s="23">
        <v>0</v>
      </c>
      <c r="C99" s="23">
        <v>0</v>
      </c>
      <c r="D99" s="23">
        <v>0</v>
      </c>
      <c r="E99" s="23">
        <v>0</v>
      </c>
      <c r="F99" s="23">
        <v>0</v>
      </c>
      <c r="G99" s="23">
        <v>0</v>
      </c>
      <c r="H99" s="23">
        <v>0</v>
      </c>
      <c r="I99" s="23">
        <v>0</v>
      </c>
      <c r="J99" s="23">
        <v>3420</v>
      </c>
      <c r="K99" s="23">
        <v>0</v>
      </c>
      <c r="L99" s="23">
        <v>0</v>
      </c>
      <c r="M99" s="23">
        <v>0</v>
      </c>
      <c r="N99" s="23">
        <v>0</v>
      </c>
      <c r="O99" s="23">
        <v>0</v>
      </c>
      <c r="P99" s="23">
        <v>0</v>
      </c>
      <c r="Q99" s="23">
        <v>0</v>
      </c>
      <c r="R99" s="23">
        <v>0</v>
      </c>
      <c r="S99" s="23">
        <v>0</v>
      </c>
      <c r="T99" s="23">
        <v>0</v>
      </c>
      <c r="U99" s="23">
        <v>0</v>
      </c>
      <c r="V99" s="23">
        <v>0</v>
      </c>
      <c r="W99" s="10"/>
      <c r="X99" s="10"/>
      <c r="Y99" s="10"/>
    </row>
    <row r="100" spans="1:25" ht="24.95" customHeight="1" x14ac:dyDescent="0.25">
      <c r="A100" s="22" t="s">
        <v>111</v>
      </c>
      <c r="B100" s="23">
        <v>0</v>
      </c>
      <c r="C100" s="23">
        <v>0</v>
      </c>
      <c r="D100" s="23">
        <v>0</v>
      </c>
      <c r="E100" s="23">
        <v>0</v>
      </c>
      <c r="F100" s="23">
        <v>0</v>
      </c>
      <c r="G100" s="23">
        <v>0</v>
      </c>
      <c r="H100" s="23">
        <v>0</v>
      </c>
      <c r="I100" s="23">
        <v>0</v>
      </c>
      <c r="J100" s="23">
        <v>0</v>
      </c>
      <c r="K100" s="23">
        <v>0</v>
      </c>
      <c r="L100" s="23">
        <v>0</v>
      </c>
      <c r="M100" s="23">
        <v>0</v>
      </c>
      <c r="N100" s="23">
        <v>0</v>
      </c>
      <c r="O100" s="23">
        <v>0</v>
      </c>
      <c r="P100" s="23">
        <v>0</v>
      </c>
      <c r="Q100" s="23">
        <v>0</v>
      </c>
      <c r="R100" s="23">
        <v>0</v>
      </c>
      <c r="S100" s="23">
        <v>0</v>
      </c>
      <c r="T100" s="23">
        <v>0</v>
      </c>
      <c r="U100" s="23">
        <v>0</v>
      </c>
      <c r="V100" s="23">
        <v>0</v>
      </c>
      <c r="W100" s="10"/>
      <c r="X100" s="10"/>
      <c r="Y100" s="10"/>
    </row>
    <row r="101" spans="1:25" ht="24.95" customHeight="1" x14ac:dyDescent="0.25">
      <c r="A101" s="22" t="s">
        <v>112</v>
      </c>
      <c r="B101" s="23">
        <v>0</v>
      </c>
      <c r="C101" s="23">
        <v>0</v>
      </c>
      <c r="D101" s="23">
        <v>0</v>
      </c>
      <c r="E101" s="23">
        <v>0</v>
      </c>
      <c r="F101" s="23">
        <v>0</v>
      </c>
      <c r="G101" s="23">
        <v>0</v>
      </c>
      <c r="H101" s="23">
        <v>0</v>
      </c>
      <c r="I101" s="23">
        <v>0</v>
      </c>
      <c r="J101" s="23">
        <v>0</v>
      </c>
      <c r="K101" s="23">
        <v>0</v>
      </c>
      <c r="L101" s="23">
        <v>0</v>
      </c>
      <c r="M101" s="23">
        <v>0</v>
      </c>
      <c r="N101" s="23">
        <v>0</v>
      </c>
      <c r="O101" s="23">
        <v>0</v>
      </c>
      <c r="P101" s="23">
        <v>0</v>
      </c>
      <c r="Q101" s="23">
        <v>0</v>
      </c>
      <c r="R101" s="23">
        <v>0</v>
      </c>
      <c r="S101" s="23">
        <v>0</v>
      </c>
      <c r="T101" s="23">
        <v>0</v>
      </c>
      <c r="U101" s="23">
        <v>0</v>
      </c>
      <c r="V101" s="23">
        <v>0</v>
      </c>
      <c r="W101" s="10"/>
      <c r="X101" s="10"/>
      <c r="Y101" s="10"/>
    </row>
    <row r="102" spans="1:25" ht="24.95" customHeight="1" x14ac:dyDescent="0.25">
      <c r="A102" s="22" t="s">
        <v>113</v>
      </c>
      <c r="B102" s="23">
        <v>0</v>
      </c>
      <c r="C102" s="23">
        <v>0</v>
      </c>
      <c r="D102" s="23">
        <v>0</v>
      </c>
      <c r="E102" s="23">
        <v>0</v>
      </c>
      <c r="F102" s="23">
        <v>0</v>
      </c>
      <c r="G102" s="23">
        <v>0</v>
      </c>
      <c r="H102" s="23">
        <v>0</v>
      </c>
      <c r="I102" s="23">
        <v>0</v>
      </c>
      <c r="J102" s="23">
        <v>0</v>
      </c>
      <c r="K102" s="23">
        <v>0</v>
      </c>
      <c r="L102" s="23">
        <v>0</v>
      </c>
      <c r="M102" s="23">
        <v>0</v>
      </c>
      <c r="N102" s="23">
        <v>0</v>
      </c>
      <c r="O102" s="23">
        <v>0</v>
      </c>
      <c r="P102" s="23">
        <v>0</v>
      </c>
      <c r="Q102" s="23">
        <v>0</v>
      </c>
      <c r="R102" s="23">
        <v>0</v>
      </c>
      <c r="S102" s="23">
        <v>0</v>
      </c>
      <c r="T102" s="23">
        <v>0</v>
      </c>
      <c r="U102" s="23">
        <v>0</v>
      </c>
      <c r="V102" s="23">
        <v>0</v>
      </c>
      <c r="W102" s="10"/>
      <c r="X102" s="10"/>
      <c r="Y102" s="10"/>
    </row>
    <row r="103" spans="1:25" ht="24.95" customHeight="1" x14ac:dyDescent="0.25">
      <c r="A103" s="22" t="s">
        <v>114</v>
      </c>
      <c r="B103" s="23">
        <v>0</v>
      </c>
      <c r="C103" s="23">
        <v>0</v>
      </c>
      <c r="D103" s="23">
        <v>0</v>
      </c>
      <c r="E103" s="23">
        <v>0</v>
      </c>
      <c r="F103" s="23">
        <v>0</v>
      </c>
      <c r="G103" s="23">
        <v>0</v>
      </c>
      <c r="H103" s="23">
        <v>0</v>
      </c>
      <c r="I103" s="23">
        <v>0</v>
      </c>
      <c r="J103" s="23">
        <v>0</v>
      </c>
      <c r="K103" s="23">
        <v>0</v>
      </c>
      <c r="L103" s="23">
        <v>0</v>
      </c>
      <c r="M103" s="23">
        <v>0</v>
      </c>
      <c r="N103" s="23">
        <v>0</v>
      </c>
      <c r="O103" s="23">
        <v>0</v>
      </c>
      <c r="P103" s="23">
        <v>0</v>
      </c>
      <c r="Q103" s="23">
        <v>0</v>
      </c>
      <c r="R103" s="23">
        <v>0</v>
      </c>
      <c r="S103" s="23">
        <v>0</v>
      </c>
      <c r="T103" s="23">
        <v>0</v>
      </c>
      <c r="U103" s="23">
        <v>0</v>
      </c>
      <c r="V103" s="23">
        <v>0</v>
      </c>
      <c r="W103" s="10"/>
      <c r="X103" s="10"/>
      <c r="Y103" s="10"/>
    </row>
    <row r="104" spans="1:25" ht="24.95" customHeight="1" x14ac:dyDescent="0.25">
      <c r="A104" s="22" t="s">
        <v>115</v>
      </c>
      <c r="B104" s="23">
        <v>0</v>
      </c>
      <c r="C104" s="23">
        <v>0</v>
      </c>
      <c r="D104" s="23">
        <v>0</v>
      </c>
      <c r="E104" s="23">
        <v>0</v>
      </c>
      <c r="F104" s="23">
        <v>0</v>
      </c>
      <c r="G104" s="23">
        <v>0</v>
      </c>
      <c r="H104" s="23">
        <v>0</v>
      </c>
      <c r="I104" s="23">
        <v>0</v>
      </c>
      <c r="J104" s="23">
        <v>0</v>
      </c>
      <c r="K104" s="23">
        <v>0</v>
      </c>
      <c r="L104" s="23">
        <v>0</v>
      </c>
      <c r="M104" s="23">
        <v>65931</v>
      </c>
      <c r="N104" s="23">
        <v>73335</v>
      </c>
      <c r="O104" s="23">
        <v>84834</v>
      </c>
      <c r="P104" s="23">
        <v>92803</v>
      </c>
      <c r="Q104" s="23">
        <v>110141</v>
      </c>
      <c r="R104" s="23">
        <v>124641</v>
      </c>
      <c r="S104" s="23">
        <v>135245</v>
      </c>
      <c r="T104" s="23">
        <v>146043</v>
      </c>
      <c r="U104" s="23">
        <v>159855</v>
      </c>
      <c r="V104" s="23">
        <v>177718</v>
      </c>
      <c r="W104" s="10"/>
      <c r="X104" s="10"/>
      <c r="Y104" s="10"/>
    </row>
    <row r="105" spans="1:25" ht="24.95" customHeight="1" x14ac:dyDescent="0.25">
      <c r="A105" s="22" t="s">
        <v>116</v>
      </c>
      <c r="B105" s="23">
        <v>0</v>
      </c>
      <c r="C105" s="23">
        <v>0</v>
      </c>
      <c r="D105" s="23">
        <v>0</v>
      </c>
      <c r="E105" s="23">
        <v>0</v>
      </c>
      <c r="F105" s="23">
        <v>0</v>
      </c>
      <c r="G105" s="23">
        <v>0</v>
      </c>
      <c r="H105" s="23">
        <v>0</v>
      </c>
      <c r="I105" s="23">
        <v>0</v>
      </c>
      <c r="J105" s="23">
        <v>0</v>
      </c>
      <c r="K105" s="23">
        <v>0</v>
      </c>
      <c r="L105" s="23">
        <v>0</v>
      </c>
      <c r="M105" s="23">
        <v>2860</v>
      </c>
      <c r="N105" s="23">
        <v>5117</v>
      </c>
      <c r="O105" s="23">
        <v>6432</v>
      </c>
      <c r="P105" s="23">
        <v>7619</v>
      </c>
      <c r="Q105" s="23">
        <v>8593</v>
      </c>
      <c r="R105" s="23">
        <v>8646</v>
      </c>
      <c r="S105" s="23">
        <v>9207</v>
      </c>
      <c r="T105" s="23">
        <v>9311</v>
      </c>
      <c r="U105" s="23">
        <v>9097</v>
      </c>
      <c r="V105" s="23">
        <v>9350</v>
      </c>
      <c r="W105" s="10"/>
      <c r="X105" s="10"/>
      <c r="Y105" s="10"/>
    </row>
    <row r="106" spans="1:25" ht="24.95" customHeight="1" x14ac:dyDescent="0.25">
      <c r="A106" s="22" t="s">
        <v>117</v>
      </c>
      <c r="B106" s="23">
        <v>0</v>
      </c>
      <c r="C106" s="23">
        <v>0</v>
      </c>
      <c r="D106" s="23">
        <v>0</v>
      </c>
      <c r="E106" s="23">
        <v>0</v>
      </c>
      <c r="F106" s="23">
        <v>0</v>
      </c>
      <c r="G106" s="23">
        <v>0</v>
      </c>
      <c r="H106" s="23">
        <v>0</v>
      </c>
      <c r="I106" s="23">
        <v>0</v>
      </c>
      <c r="J106" s="23">
        <v>0</v>
      </c>
      <c r="K106" s="23">
        <v>0</v>
      </c>
      <c r="L106" s="23">
        <v>0</v>
      </c>
      <c r="M106" s="23">
        <v>0</v>
      </c>
      <c r="N106" s="23">
        <v>0</v>
      </c>
      <c r="O106" s="23">
        <v>0</v>
      </c>
      <c r="P106" s="23">
        <v>0</v>
      </c>
      <c r="Q106" s="23">
        <v>0</v>
      </c>
      <c r="R106" s="23">
        <v>0</v>
      </c>
      <c r="S106" s="23">
        <v>0</v>
      </c>
      <c r="T106" s="23">
        <v>0</v>
      </c>
      <c r="U106" s="23">
        <v>0</v>
      </c>
      <c r="V106" s="23">
        <v>0</v>
      </c>
      <c r="W106" s="10"/>
      <c r="X106" s="10"/>
      <c r="Y106" s="10"/>
    </row>
    <row r="107" spans="1:25" ht="24.95" customHeight="1" x14ac:dyDescent="0.25">
      <c r="A107" s="22" t="s">
        <v>118</v>
      </c>
      <c r="B107" s="23">
        <v>0</v>
      </c>
      <c r="C107" s="23">
        <v>0</v>
      </c>
      <c r="D107" s="23">
        <v>0</v>
      </c>
      <c r="E107" s="23">
        <v>0</v>
      </c>
      <c r="F107" s="23">
        <v>0</v>
      </c>
      <c r="G107" s="23">
        <v>0</v>
      </c>
      <c r="H107" s="23">
        <v>0</v>
      </c>
      <c r="I107" s="23">
        <v>0</v>
      </c>
      <c r="J107" s="23">
        <v>0</v>
      </c>
      <c r="K107" s="23">
        <v>0</v>
      </c>
      <c r="L107" s="23">
        <v>0</v>
      </c>
      <c r="M107" s="23">
        <v>0</v>
      </c>
      <c r="N107" s="23">
        <v>0</v>
      </c>
      <c r="O107" s="23">
        <v>0</v>
      </c>
      <c r="P107" s="23">
        <v>0</v>
      </c>
      <c r="Q107" s="23">
        <v>0</v>
      </c>
      <c r="R107" s="23">
        <v>0</v>
      </c>
      <c r="S107" s="23">
        <v>0</v>
      </c>
      <c r="T107" s="23">
        <v>0</v>
      </c>
      <c r="U107" s="23">
        <v>0</v>
      </c>
      <c r="V107" s="23">
        <v>0</v>
      </c>
      <c r="W107" s="10"/>
      <c r="X107" s="10"/>
      <c r="Y107" s="10"/>
    </row>
    <row r="108" spans="1:25" ht="24.95" customHeight="1" x14ac:dyDescent="0.25">
      <c r="A108" s="22" t="s">
        <v>119</v>
      </c>
      <c r="B108" s="23">
        <v>0</v>
      </c>
      <c r="C108" s="23">
        <v>0</v>
      </c>
      <c r="D108" s="23">
        <v>0</v>
      </c>
      <c r="E108" s="23">
        <v>0</v>
      </c>
      <c r="F108" s="23">
        <v>0</v>
      </c>
      <c r="G108" s="23">
        <v>0</v>
      </c>
      <c r="H108" s="23">
        <v>0</v>
      </c>
      <c r="I108" s="23">
        <v>0</v>
      </c>
      <c r="J108" s="23">
        <v>0</v>
      </c>
      <c r="K108" s="23">
        <v>0</v>
      </c>
      <c r="L108" s="23">
        <v>0</v>
      </c>
      <c r="M108" s="23">
        <v>0</v>
      </c>
      <c r="N108" s="23">
        <v>0</v>
      </c>
      <c r="O108" s="23">
        <v>0</v>
      </c>
      <c r="P108" s="23">
        <v>0</v>
      </c>
      <c r="Q108" s="23">
        <v>0</v>
      </c>
      <c r="R108" s="23">
        <v>0</v>
      </c>
      <c r="S108" s="23">
        <v>0</v>
      </c>
      <c r="T108" s="23">
        <v>0</v>
      </c>
      <c r="U108" s="23">
        <v>0</v>
      </c>
      <c r="V108" s="23">
        <v>0</v>
      </c>
      <c r="W108" s="10"/>
      <c r="X108" s="10"/>
      <c r="Y108" s="10"/>
    </row>
    <row r="109" spans="1:25" ht="24.95" customHeight="1" x14ac:dyDescent="0.25">
      <c r="A109" s="22" t="s">
        <v>120</v>
      </c>
      <c r="B109" s="23">
        <v>0</v>
      </c>
      <c r="C109" s="23">
        <v>0</v>
      </c>
      <c r="D109" s="23">
        <v>0</v>
      </c>
      <c r="E109" s="23">
        <v>0</v>
      </c>
      <c r="F109" s="23">
        <v>0</v>
      </c>
      <c r="G109" s="23">
        <v>0</v>
      </c>
      <c r="H109" s="23">
        <v>0</v>
      </c>
      <c r="I109" s="23">
        <v>0</v>
      </c>
      <c r="J109" s="23">
        <v>0</v>
      </c>
      <c r="K109" s="23">
        <v>0</v>
      </c>
      <c r="L109" s="23">
        <v>0</v>
      </c>
      <c r="M109" s="23">
        <v>0</v>
      </c>
      <c r="N109" s="23">
        <v>0</v>
      </c>
      <c r="O109" s="23">
        <v>0</v>
      </c>
      <c r="P109" s="23">
        <v>0</v>
      </c>
      <c r="Q109" s="23">
        <v>0</v>
      </c>
      <c r="R109" s="23">
        <v>0</v>
      </c>
      <c r="S109" s="23">
        <v>0</v>
      </c>
      <c r="T109" s="23">
        <v>0</v>
      </c>
      <c r="U109" s="23">
        <v>0</v>
      </c>
      <c r="V109" s="23">
        <v>0</v>
      </c>
      <c r="W109" s="10"/>
      <c r="X109" s="10"/>
      <c r="Y109" s="10"/>
    </row>
    <row r="110" spans="1:25" ht="24.95" customHeight="1" x14ac:dyDescent="0.25">
      <c r="A110" s="22" t="s">
        <v>121</v>
      </c>
      <c r="B110" s="23">
        <v>0</v>
      </c>
      <c r="C110" s="23">
        <v>0</v>
      </c>
      <c r="D110" s="23">
        <v>0</v>
      </c>
      <c r="E110" s="23">
        <v>0</v>
      </c>
      <c r="F110" s="23">
        <v>0</v>
      </c>
      <c r="G110" s="23">
        <v>0</v>
      </c>
      <c r="H110" s="23">
        <v>0</v>
      </c>
      <c r="I110" s="23">
        <v>0</v>
      </c>
      <c r="J110" s="23">
        <v>0</v>
      </c>
      <c r="K110" s="23">
        <v>0</v>
      </c>
      <c r="L110" s="23">
        <v>0</v>
      </c>
      <c r="M110" s="23">
        <v>0</v>
      </c>
      <c r="N110" s="23">
        <v>0</v>
      </c>
      <c r="O110" s="23">
        <v>18076</v>
      </c>
      <c r="P110" s="23">
        <v>8688</v>
      </c>
      <c r="Q110" s="23">
        <v>28430</v>
      </c>
      <c r="R110" s="23">
        <v>22578</v>
      </c>
      <c r="S110" s="23">
        <v>23664</v>
      </c>
      <c r="T110" s="23">
        <v>23715</v>
      </c>
      <c r="U110" s="23">
        <v>24221</v>
      </c>
      <c r="V110" s="23">
        <v>24405</v>
      </c>
      <c r="W110" s="10"/>
      <c r="X110" s="10"/>
      <c r="Y110" s="10"/>
    </row>
    <row r="111" spans="1:25" ht="24.95" customHeight="1" thickBot="1" x14ac:dyDescent="0.3">
      <c r="A111" s="22" t="s">
        <v>122</v>
      </c>
      <c r="B111" s="23">
        <v>0</v>
      </c>
      <c r="C111" s="23">
        <v>0</v>
      </c>
      <c r="D111" s="23">
        <v>0</v>
      </c>
      <c r="E111" s="23">
        <v>0</v>
      </c>
      <c r="F111" s="23">
        <v>0</v>
      </c>
      <c r="G111" s="23">
        <v>0</v>
      </c>
      <c r="H111" s="23">
        <v>0</v>
      </c>
      <c r="I111" s="23">
        <v>0</v>
      </c>
      <c r="J111" s="23">
        <v>0</v>
      </c>
      <c r="K111" s="23">
        <v>11856</v>
      </c>
      <c r="L111" s="23">
        <v>11225</v>
      </c>
      <c r="M111" s="23">
        <v>17486</v>
      </c>
      <c r="N111" s="23">
        <v>24766</v>
      </c>
      <c r="O111" s="23">
        <v>27085</v>
      </c>
      <c r="P111" s="23">
        <v>23453</v>
      </c>
      <c r="Q111" s="23">
        <v>11663</v>
      </c>
      <c r="R111" s="23">
        <v>19698</v>
      </c>
      <c r="S111" s="23">
        <v>10838</v>
      </c>
      <c r="T111" s="23">
        <v>12011</v>
      </c>
      <c r="U111" s="36">
        <v>11732</v>
      </c>
      <c r="V111" s="36">
        <v>12490</v>
      </c>
      <c r="W111" s="10"/>
      <c r="X111" s="10"/>
      <c r="Y111" s="10"/>
    </row>
    <row r="112" spans="1:25" ht="24.95" customHeight="1" thickTop="1" x14ac:dyDescent="0.25">
      <c r="A112" s="28" t="s">
        <v>21</v>
      </c>
      <c r="B112" s="29">
        <f t="shared" ref="B112" si="14">SUM(B11,B27,B31,B32,B33,B34,B35,B36,B37,B38,B39,B40,B43,B44,B49,B60,B61,B65,B66,B67,B68,B69,B70,B71,B76,B77,B78,B79,B81,B87,B89,B90,B91,B92,B97,B98,B104,B105,B110,B111)</f>
        <v>11266888</v>
      </c>
      <c r="C112" s="29">
        <f t="shared" ref="C112" si="15">SUM(C11,C27,C31,C32,C33,C34,C35,C36,C37,C38,C39,C40,C43,C44,C49,C60,C61,C65,C66,C67,C68,C69,C70,C71,C76,C77,C78,C79,C81,C87,C89,C90,C91,C92,C97,C98,C104,C105,C110,C111)</f>
        <v>11727534</v>
      </c>
      <c r="D112" s="29">
        <f t="shared" ref="D112" si="16">SUM(D11,D27,D31,D32,D33,D34,D35,D36,D37,D38,D39,D40,D43,D44,D49,D60,D61,D65,D66,D67,D68,D69,D70,D71,D76,D77,D78,D79,D81,D87,D89,D90,D91,D92,D97,D98,D104,D105,D110,D111)</f>
        <v>12820505</v>
      </c>
      <c r="E112" s="29">
        <f t="shared" ref="E112" si="17">SUM(E11,E27,E31,E32,E33,E34,E35,E36,E37,E38,E39,E40,E43,E44,E49,E60,E61,E65,E66,E67,E68,E69,E70,E71,E76,E77,E78,E79,E81,E87,E89,E90,E91,E92,E97,E98,E104,E105,E110,E111)</f>
        <v>13774368</v>
      </c>
      <c r="F112" s="30">
        <f t="shared" ref="F112" si="18">SUM(F11,F27,F31,F32,F33,F34,F35,F36,F37,F38,F39,F40,F43,F44,F49,F60,F61,F65,F66,F67,F68,F69,F70,F71,F76,F77,F78,F79,F81,F87,F89,F90,F91,F92,F97,F98,F104,F105,F110,F111)</f>
        <v>14162558</v>
      </c>
      <c r="G112" s="30">
        <f t="shared" ref="G112" si="19">SUM(G11,G27,G31,G32,G33,G34,G35,G36,G37,G38,G39,G40,G43,G44,G49,G60,G61,G65,G66,G67,G68,G69,G70,G71,G76,G77,G78,G79,G81,G87,G89,G90,G91,G92,G97,G98,G104,G105,G110,G111)</f>
        <v>15383682</v>
      </c>
      <c r="H112" s="30">
        <f t="shared" ref="H112:I112" si="20">SUM(H11,H27,H31,H32,H33,H34,H35,H36,H37,H38,H39,H40,H43,H44,H49,H60,H61,H65,H66,H67,H68,H69,H70,H71,H76,H77,H78,H79,H81,H87,H89,H90,H91,H92,H97,H98,H104,H105,H110,H111)</f>
        <v>16771515</v>
      </c>
      <c r="I112" s="30">
        <f t="shared" si="20"/>
        <v>17250196</v>
      </c>
      <c r="J112" s="30">
        <f>SUM(J11,J27,J31,J32,J33,J34,J35,J36,J37,J38,J39,J40,J43,J44,J49,J60,J61,J65,J66,J67,J68,J69,J70,J71,J76,J77,J78,J79,J81,J87,J89,J90,J91,J92,J97,J98,J99,J104,J105,J110,J111)</f>
        <v>17735291</v>
      </c>
      <c r="K112" s="30">
        <f>SUM(K11,K27,K31,K32,K33,K34,K35,K36,K37,K38,K39,K40,K43,K44,K49,K60,K61,K65,K66,K67,K68,K69,K70,K71,K76,K77,K78,K79,K81,K87,K89,K90,K91,K92,K97,K98,K104,K105,K110,K111)</f>
        <v>18873403</v>
      </c>
      <c r="L112" s="29">
        <f>SUM(L11,L27,L31,L32,L33,L34,L35,L36,L37,L38,L39,L40,L43,L44,L49,L60,L61,L65,L66,L67,L68,L69,L70,L71,L76,L77,L78,L79,L81,L87,L89,L91,L92,L97,L98,L104,L105,L110,L111)</f>
        <v>20704055</v>
      </c>
      <c r="M112" s="29">
        <f t="shared" ref="M112" si="21">SUM(M11,M27,M31,M32,M33,M34,M35,M36,M37,M38,M39,M40,M43,M44,M49,M60,M61,M65,M66,M67,M68,M69,M70,M71,M76,M77,M78,M79,M81,M87,M89,M91,M92,M97,M104,M105,M110,M111)</f>
        <v>22125292</v>
      </c>
      <c r="N112" s="29">
        <f>SUM(N11,N27,N31,N32,N33,N34,N35,N36,N37,N38,N39,N40,N43,N44,N49,N60,N61,N65,N66,N67,N68,N69,N70,N71,N76,N77,N78,N79,N81,N87,N89,N91,N92,N97,N104,N105,N110,N111)</f>
        <v>22826702</v>
      </c>
      <c r="O112" s="29">
        <f>SUM(O11,O27,O31,O32,O33,O34,O35,O36,O37,O38,O39,O40,O43,O44,O49,O60,O61,O65,O66,O67,O68,O69,O70,O71,O76,O77,O78,O79,O81,O87,O89,O91,O92,O97,O104,O105,O110,O111)</f>
        <v>24077418</v>
      </c>
      <c r="P112" s="29">
        <f>SUM(P11,P27,P31,P32,P33,P34,P35,P36,P37,P38,P39,P40,P43,P44,P49,P60,P61,P65,P66,P67,P68,P69,P70,P71,P76,P77,P78,P79,P81,P87,P89,P91,P92,P97,P104,P105,P110,P111)</f>
        <v>24984852</v>
      </c>
      <c r="Q112" s="29">
        <f t="shared" ref="Q112" si="22">SUM(Q11,Q27,Q31,Q32,Q33,Q34,Q35,Q36,Q37,Q38,Q39,Q40,Q43,Q44,Q49,Q60,Q61,Q65,Q66,Q67,Q68,Q69,Q70,Q71,Q76,Q77,Q78,Q79,Q81,Q87,Q91,Q92,Q97,Q104,Q105,Q110,Q111)</f>
        <v>25554438</v>
      </c>
      <c r="R112" s="29">
        <f>SUM(R11,R27,R31,R32,R33,R34,R35,R36,R37,R38,R39,R40,R43,R44,R49,R60,R61,R65,R66,R67,R68,R69,R70,R71,R76,R77,R78,R79,R81,R87,R91,R92,R97,R104,R105,R110,R111)</f>
        <v>26311327</v>
      </c>
      <c r="S112" s="29">
        <f>SUM(S11,S27,S31,S32,S33,S34,S35,S36,S37,S38,S39,S40,S43,S44,S49,S60,S61,S65,S66,S67,S68,S69,S70,S71,S76,S77,S78,S79,S81,S92,S104,S105,S110,S111)</f>
        <v>23708950</v>
      </c>
      <c r="T112" s="29">
        <f>SUM(T11,T27,T31,T32,T33,T34,T35,T36,T37,T38,T39,T40,T43,T44,T49,T60,T61,T65,T66,T67,T68,T69,T70,T71,T76,T77,T78,T79,T81,T92,T104,T105,T110,T111)</f>
        <v>23527052</v>
      </c>
      <c r="U112" s="30">
        <f>SUM(U11,U27,U30,U31,U32,U33,U34,U35,U36,U37,U38,U39,U40,U43,U44,U49,U60,U61,U65,U66,U67,U68,U69,U70,U71,U76,U77,U78,U79,U81,U92,U104,U105,U110,U111)</f>
        <v>24217514</v>
      </c>
      <c r="V112" s="30">
        <f>SUM(V11,V27,V30,V31,V32,V33,V34,V35,V36,V37,V38,V39,V40,V43,V44,V49,V60,V61,V65,V66,V67,V68,V69,V70,V71,V76,V77,V78,V79,V81,V92,V104,V105,V110,V111)</f>
        <v>25573081</v>
      </c>
      <c r="W112" s="10"/>
      <c r="X112" s="10"/>
      <c r="Y112" s="10"/>
    </row>
    <row r="113" spans="1:5" ht="20.100000000000001" customHeight="1" x14ac:dyDescent="0.25">
      <c r="A113" s="2"/>
      <c r="C113" s="10"/>
      <c r="D113" s="10"/>
      <c r="E113" s="10"/>
    </row>
    <row r="114" spans="1:5" ht="20.100000000000001" customHeight="1" x14ac:dyDescent="0.25">
      <c r="A114" s="2"/>
    </row>
    <row r="115" spans="1:5" ht="20.100000000000001" customHeight="1" x14ac:dyDescent="0.25">
      <c r="A115" s="2"/>
    </row>
    <row r="116" spans="1:5" ht="20.100000000000001" customHeight="1" x14ac:dyDescent="0.25">
      <c r="A116" s="2"/>
    </row>
    <row r="117" spans="1:5" ht="20.100000000000001" customHeight="1" x14ac:dyDescent="0.25">
      <c r="A117" s="2"/>
    </row>
    <row r="118" spans="1:5" ht="20.100000000000001" customHeight="1" x14ac:dyDescent="0.25">
      <c r="A118" s="2"/>
    </row>
    <row r="119" spans="1:5" ht="20.100000000000001" customHeight="1" x14ac:dyDescent="0.25">
      <c r="A119" s="2"/>
    </row>
    <row r="120" spans="1:5" ht="20.100000000000001" customHeight="1" x14ac:dyDescent="0.25">
      <c r="A120" s="2"/>
    </row>
    <row r="121" spans="1:5" ht="20.100000000000001" customHeight="1" x14ac:dyDescent="0.25">
      <c r="A121" s="2"/>
    </row>
    <row r="122" spans="1:5" ht="20.100000000000001" customHeight="1" x14ac:dyDescent="0.25">
      <c r="A122" s="2"/>
    </row>
    <row r="123" spans="1:5" ht="20.100000000000001" customHeight="1" x14ac:dyDescent="0.25">
      <c r="A123" s="2"/>
    </row>
    <row r="124" spans="1:5" ht="20.100000000000001" customHeight="1" x14ac:dyDescent="0.25">
      <c r="A124" s="2"/>
    </row>
    <row r="125" spans="1:5" ht="20.100000000000001" customHeight="1" x14ac:dyDescent="0.25">
      <c r="A125" s="2"/>
    </row>
    <row r="126" spans="1:5" ht="20.100000000000001" customHeight="1" x14ac:dyDescent="0.25">
      <c r="A126" s="2"/>
    </row>
    <row r="127" spans="1:5" ht="20.100000000000001" customHeight="1" x14ac:dyDescent="0.25"/>
    <row r="128" spans="1:5" ht="20.100000000000001" customHeight="1" x14ac:dyDescent="0.25"/>
    <row r="129" ht="20.100000000000001" customHeight="1" x14ac:dyDescent="0.25"/>
    <row r="130" ht="20.100000000000001" customHeight="1" x14ac:dyDescent="0.25"/>
    <row r="131" ht="20.100000000000001" customHeight="1" x14ac:dyDescent="0.25"/>
    <row r="132" ht="20.100000000000001" customHeight="1" x14ac:dyDescent="0.25"/>
    <row r="133" ht="20.100000000000001" customHeight="1" x14ac:dyDescent="0.25"/>
    <row r="134" ht="20.100000000000001" customHeight="1" x14ac:dyDescent="0.25"/>
    <row r="135" ht="20.100000000000001" customHeight="1" x14ac:dyDescent="0.25"/>
    <row r="136" ht="20.100000000000001" customHeight="1" x14ac:dyDescent="0.25"/>
    <row r="137" ht="20.100000000000001" customHeight="1" x14ac:dyDescent="0.25"/>
    <row r="138" ht="20.100000000000001" customHeight="1" x14ac:dyDescent="0.25"/>
    <row r="139" ht="20.100000000000001" customHeight="1" x14ac:dyDescent="0.25"/>
    <row r="140" ht="20.100000000000001" customHeight="1" x14ac:dyDescent="0.25"/>
    <row r="141" ht="20.100000000000001" customHeight="1" x14ac:dyDescent="0.25"/>
    <row r="142" ht="20.100000000000001" customHeight="1" x14ac:dyDescent="0.25"/>
    <row r="143" ht="20.100000000000001" customHeight="1" x14ac:dyDescent="0.25"/>
    <row r="144" ht="20.100000000000001" customHeight="1" x14ac:dyDescent="0.25"/>
    <row r="145" ht="20.100000000000001" customHeight="1" x14ac:dyDescent="0.25"/>
    <row r="146" ht="20.100000000000001" customHeight="1" x14ac:dyDescent="0.25"/>
    <row r="147" ht="20.100000000000001" customHeight="1" x14ac:dyDescent="0.25"/>
    <row r="148" ht="20.100000000000001" customHeight="1" x14ac:dyDescent="0.25"/>
    <row r="149" ht="20.100000000000001" customHeight="1" x14ac:dyDescent="0.25"/>
    <row r="150" ht="20.100000000000001" customHeight="1" x14ac:dyDescent="0.25"/>
    <row r="151" ht="20.100000000000001" customHeight="1" x14ac:dyDescent="0.25"/>
    <row r="152" ht="20.100000000000001" customHeight="1" x14ac:dyDescent="0.25"/>
    <row r="153" ht="20.100000000000001" customHeight="1" x14ac:dyDescent="0.25"/>
    <row r="154" ht="20.100000000000001" customHeight="1" x14ac:dyDescent="0.25"/>
    <row r="155" ht="20.100000000000001" customHeight="1" x14ac:dyDescent="0.25"/>
    <row r="156" ht="20.100000000000001" customHeight="1" x14ac:dyDescent="0.25"/>
    <row r="157" ht="20.100000000000001" customHeight="1" x14ac:dyDescent="0.25"/>
    <row r="158" ht="20.100000000000001" customHeight="1" x14ac:dyDescent="0.25"/>
    <row r="159" ht="20.100000000000001" customHeight="1" x14ac:dyDescent="0.25"/>
    <row r="160" ht="20.100000000000001" customHeight="1" x14ac:dyDescent="0.25"/>
    <row r="161" ht="20.100000000000001" customHeight="1" x14ac:dyDescent="0.25"/>
    <row r="162" ht="20.100000000000001" customHeight="1" x14ac:dyDescent="0.25"/>
    <row r="163" ht="20.100000000000001" customHeight="1" x14ac:dyDescent="0.25"/>
    <row r="164" ht="20.100000000000001" customHeight="1" x14ac:dyDescent="0.25"/>
    <row r="165" ht="20.100000000000001" customHeight="1" x14ac:dyDescent="0.25"/>
    <row r="166" ht="20.100000000000001" customHeight="1" x14ac:dyDescent="0.25"/>
    <row r="167" ht="20.100000000000001" customHeight="1" x14ac:dyDescent="0.25"/>
    <row r="168" ht="20.100000000000001" customHeight="1" x14ac:dyDescent="0.25"/>
    <row r="169" ht="20.100000000000001" customHeight="1" x14ac:dyDescent="0.25"/>
    <row r="170" ht="20.100000000000001" customHeight="1" x14ac:dyDescent="0.25"/>
    <row r="171" ht="20.100000000000001" customHeight="1" x14ac:dyDescent="0.25"/>
    <row r="172" ht="20.100000000000001" customHeight="1" x14ac:dyDescent="0.25"/>
    <row r="173" ht="20.100000000000001" customHeight="1" x14ac:dyDescent="0.25"/>
    <row r="174" ht="20.100000000000001" customHeight="1" x14ac:dyDescent="0.25"/>
    <row r="175" ht="20.100000000000001" customHeight="1" x14ac:dyDescent="0.25"/>
    <row r="176" ht="20.100000000000001" customHeight="1" x14ac:dyDescent="0.25"/>
    <row r="177" ht="20.100000000000001" customHeight="1" x14ac:dyDescent="0.25"/>
    <row r="178" ht="20.100000000000001" customHeight="1" x14ac:dyDescent="0.25"/>
    <row r="179" ht="20.100000000000001" customHeight="1" x14ac:dyDescent="0.25"/>
    <row r="180" ht="20.100000000000001" customHeight="1" x14ac:dyDescent="0.25"/>
    <row r="181" ht="20.100000000000001" customHeight="1" x14ac:dyDescent="0.25"/>
    <row r="182" ht="20.100000000000001" customHeight="1" x14ac:dyDescent="0.25"/>
    <row r="183" ht="20.100000000000001" customHeight="1" x14ac:dyDescent="0.25"/>
    <row r="184" ht="20.100000000000001" customHeight="1" x14ac:dyDescent="0.25"/>
    <row r="185" ht="20.100000000000001" customHeight="1" x14ac:dyDescent="0.25"/>
  </sheetData>
  <customSheetViews>
    <customSheetView guid="{A5247E9C-0BE4-4B4B-9BCA-F43CB3BCD799}" showGridLines="0" printArea="1" hiddenRows="1" hiddenColumns="1">
      <pageMargins left="0.98425196850393704" right="0.98425196850393704" top="0.78740157480314965" bottom="0.59055118110236227" header="0.39370078740157483" footer="0.39370078740157483"/>
      <pageSetup paperSize="9" scale="65" firstPageNumber="6" orientation="portrait" useFirstPageNumber="1" r:id="rId1"/>
      <headerFooter alignWithMargins="0"/>
    </customSheetView>
    <customSheetView guid="{213E50C8-D915-47E6-8FE2-DC92B3E1A45E}" showGridLines="0" printArea="1" hiddenRows="1" hiddenColumns="1" topLeftCell="B1">
      <selection activeCell="B1" sqref="B1"/>
      <pageMargins left="0.98425196850393704" right="0.98425196850393704" top="0.78740157480314965" bottom="0.59055118110236227" header="0.39370078740157483" footer="0.39370078740157483"/>
      <pageSetup paperSize="9" scale="65" firstPageNumber="6" orientation="portrait" useFirstPageNumber="1" r:id="rId2"/>
      <headerFooter alignWithMargins="0"/>
    </customSheetView>
  </customSheetViews>
  <pageMargins left="0.98425196850393704" right="0.98425196850393704" top="0.78740157480314965" bottom="0.59055118110236227" header="0.39370078740157483" footer="0.39370078740157483"/>
  <pageSetup paperSize="9" scale="65" firstPageNumber="6" orientation="portrait" useFirstPageNumber="1" r:id="rId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IV-C-5</vt:lpstr>
      <vt:lpstr>'IV-C-5'!Afdrukbereik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2020-06-15T10:05:19Z</dcterms:created>
  <dcterms:modified xsi:type="dcterms:W3CDTF">2020-06-15T10:05:31Z</dcterms:modified>
</cp:coreProperties>
</file>