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51" documentId="6_{39897326-7B49-427C-82FC-DD2D3882D92D}" xr6:coauthVersionLast="47" xr6:coauthVersionMax="47" xr10:uidLastSave="{95E52761-4BDB-4FD0-A1A2-B223656865BD}"/>
  <bookViews>
    <workbookView xWindow="28680" yWindow="-7830" windowWidth="29040" windowHeight="15720" xr2:uid="{00000000-000D-0000-FFFF-FFFF00000000}"/>
  </bookViews>
  <sheets>
    <sheet name="2018" sheetId="11544" r:id="rId1"/>
    <sheet name="2019" sheetId="11543" r:id="rId2"/>
    <sheet name="2020" sheetId="11538" r:id="rId3"/>
    <sheet name="2021" sheetId="11539" r:id="rId4"/>
    <sheet name="2022" sheetId="11540" r:id="rId5"/>
  </sheets>
  <calcPr calcId="191028"/>
  <customWorkbookViews>
    <customWorkbookView name="beiden" guid="{1FBEE9B6-14ED-49B5-9318-630E24AD4016}" maximized="1" xWindow="-9" yWindow="-9" windowWidth="1938" windowHeight="1048" activeSheetId="11544"/>
    <customWorkbookView name="NL" guid="{B046342B-105A-4049-9E12-933AC39165F6}" maximized="1" xWindow="-9" yWindow="-9" windowWidth="1938" windowHeight="1048" activeSheetId="11544"/>
    <customWorkbookView name="FR" guid="{DA0DD86C-7841-4A26-AFB2-F404ACA7C37B}" maximized="1" xWindow="-9" yWindow="-9" windowWidth="1938" windowHeight="1048" activeSheetId="1154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11540" l="1"/>
  <c r="L21" i="11540" s="1"/>
  <c r="L22" i="11540" s="1"/>
  <c r="L26" i="11540" s="1"/>
  <c r="K45" i="11540"/>
  <c r="J45" i="11540"/>
  <c r="J21" i="11540" s="1"/>
  <c r="J22" i="11540" s="1"/>
  <c r="J26" i="11540" s="1"/>
  <c r="I45" i="11540"/>
  <c r="H45" i="11540"/>
  <c r="G45" i="11540"/>
  <c r="G21" i="11540" s="1"/>
  <c r="G22" i="11540" s="1"/>
  <c r="G26" i="11540" s="1"/>
  <c r="F45" i="11540"/>
  <c r="E45" i="11540"/>
  <c r="E21" i="11540" s="1"/>
  <c r="E22" i="11540" s="1"/>
  <c r="E26" i="11540" s="1"/>
  <c r="D45" i="11540"/>
  <c r="D21" i="11540" s="1"/>
  <c r="D22" i="11540" s="1"/>
  <c r="D26" i="11540" s="1"/>
  <c r="C45" i="11540"/>
  <c r="B45" i="11540"/>
  <c r="B21" i="11540" s="1"/>
  <c r="B22" i="11540" s="1"/>
  <c r="B26" i="11540" s="1"/>
  <c r="L42" i="11540"/>
  <c r="K42" i="11540"/>
  <c r="J42" i="11540"/>
  <c r="I42" i="11540"/>
  <c r="H42" i="11540"/>
  <c r="G42" i="11540"/>
  <c r="F42" i="11540"/>
  <c r="E42" i="11540"/>
  <c r="D42" i="11540"/>
  <c r="C42" i="11540"/>
  <c r="B42" i="11540"/>
  <c r="L40" i="11540"/>
  <c r="K40" i="11540"/>
  <c r="J40" i="11540"/>
  <c r="I40" i="11540"/>
  <c r="H40" i="11540"/>
  <c r="G40" i="11540"/>
  <c r="F40" i="11540"/>
  <c r="E40" i="11540"/>
  <c r="D40" i="11540"/>
  <c r="C40" i="11540"/>
  <c r="B40" i="11540"/>
  <c r="L30" i="11540"/>
  <c r="K30" i="11540"/>
  <c r="J30" i="11540"/>
  <c r="I30" i="11540"/>
  <c r="H30" i="11540"/>
  <c r="G30" i="11540"/>
  <c r="F30" i="11540"/>
  <c r="E30" i="11540"/>
  <c r="D30" i="11540"/>
  <c r="C30" i="11540"/>
  <c r="B30" i="11540"/>
  <c r="L24" i="11540"/>
  <c r="K24" i="11540"/>
  <c r="J24" i="11540"/>
  <c r="I24" i="11540"/>
  <c r="H24" i="11540"/>
  <c r="G24" i="11540"/>
  <c r="F24" i="11540"/>
  <c r="E24" i="11540"/>
  <c r="D24" i="11540"/>
  <c r="C24" i="11540"/>
  <c r="B24" i="11540"/>
  <c r="K21" i="11540"/>
  <c r="K22" i="11540" s="1"/>
  <c r="K26" i="11540" s="1"/>
  <c r="I21" i="11540"/>
  <c r="I22" i="11540" s="1"/>
  <c r="I26" i="11540" s="1"/>
  <c r="H21" i="11540"/>
  <c r="H22" i="11540" s="1"/>
  <c r="H26" i="11540" s="1"/>
  <c r="F21" i="11540"/>
  <c r="F22" i="11540" s="1"/>
  <c r="F26" i="11540" s="1"/>
  <c r="C21" i="11540"/>
  <c r="C22" i="11540" s="1"/>
  <c r="C26" i="11540" s="1"/>
  <c r="L15" i="11540"/>
  <c r="K15" i="11540"/>
  <c r="J15" i="11540"/>
  <c r="I15" i="11540"/>
  <c r="H15" i="11540"/>
  <c r="G15" i="11540"/>
  <c r="F15" i="11540"/>
  <c r="E15" i="11540"/>
  <c r="D15" i="11540"/>
  <c r="C15" i="11540"/>
  <c r="B15" i="11540"/>
  <c r="L11" i="11540"/>
  <c r="K11" i="11540"/>
  <c r="J11" i="11540"/>
  <c r="I11" i="11540"/>
  <c r="H11" i="11540"/>
  <c r="G11" i="11540"/>
  <c r="F11" i="11540"/>
  <c r="E11" i="11540"/>
  <c r="D11" i="11540"/>
  <c r="C11" i="11540"/>
  <c r="B11" i="11540"/>
  <c r="L45" i="11539"/>
  <c r="K45" i="11539"/>
  <c r="J45" i="11539"/>
  <c r="J21" i="11539" s="1"/>
  <c r="J22" i="11539" s="1"/>
  <c r="J26" i="11539" s="1"/>
  <c r="I45" i="11539"/>
  <c r="H45" i="11539"/>
  <c r="G45" i="11539"/>
  <c r="F45" i="11539"/>
  <c r="E45" i="11539"/>
  <c r="D45" i="11539"/>
  <c r="C45" i="11539"/>
  <c r="B45" i="11539"/>
  <c r="B21" i="11539" s="1"/>
  <c r="B22" i="11539" s="1"/>
  <c r="B26" i="11539" s="1"/>
  <c r="L42" i="11539"/>
  <c r="K42" i="11539"/>
  <c r="J42" i="11539"/>
  <c r="I42" i="11539"/>
  <c r="H42" i="11539"/>
  <c r="G42" i="11539"/>
  <c r="F42" i="11539"/>
  <c r="E42" i="11539"/>
  <c r="D42" i="11539"/>
  <c r="C42" i="11539"/>
  <c r="B42" i="11539"/>
  <c r="L40" i="11539"/>
  <c r="K40" i="11539"/>
  <c r="J40" i="11539"/>
  <c r="I40" i="11539"/>
  <c r="H40" i="11539"/>
  <c r="G40" i="11539"/>
  <c r="F40" i="11539"/>
  <c r="E40" i="11539"/>
  <c r="D40" i="11539"/>
  <c r="C40" i="11539"/>
  <c r="B40" i="11539"/>
  <c r="L30" i="11539"/>
  <c r="K30" i="11539"/>
  <c r="J30" i="11539"/>
  <c r="I30" i="11539"/>
  <c r="H30" i="11539"/>
  <c r="G30" i="11539"/>
  <c r="F30" i="11539"/>
  <c r="E30" i="11539"/>
  <c r="D30" i="11539"/>
  <c r="C30" i="11539"/>
  <c r="B30" i="11539"/>
  <c r="I26" i="11539"/>
  <c r="H26" i="11539"/>
  <c r="F26" i="11539"/>
  <c r="L24" i="11539"/>
  <c r="K24" i="11539"/>
  <c r="J24" i="11539"/>
  <c r="I24" i="11539"/>
  <c r="H24" i="11539"/>
  <c r="H21" i="11539" s="1"/>
  <c r="H22" i="11539" s="1"/>
  <c r="G24" i="11539"/>
  <c r="F24" i="11539"/>
  <c r="F21" i="11539" s="1"/>
  <c r="F22" i="11539" s="1"/>
  <c r="E24" i="11539"/>
  <c r="D24" i="11539"/>
  <c r="C24" i="11539"/>
  <c r="B24" i="11539"/>
  <c r="K21" i="11539"/>
  <c r="K22" i="11539" s="1"/>
  <c r="K26" i="11539" s="1"/>
  <c r="I21" i="11539"/>
  <c r="I22" i="11539" s="1"/>
  <c r="G21" i="11539"/>
  <c r="G22" i="11539" s="1"/>
  <c r="G26" i="11539" s="1"/>
  <c r="C21" i="11539"/>
  <c r="C22" i="11539" s="1"/>
  <c r="C26" i="11539" s="1"/>
  <c r="L15" i="11539"/>
  <c r="K15" i="11539"/>
  <c r="J15" i="11539"/>
  <c r="I15" i="11539"/>
  <c r="H15" i="11539"/>
  <c r="G15" i="11539"/>
  <c r="F15" i="11539"/>
  <c r="E15" i="11539"/>
  <c r="D15" i="11539"/>
  <c r="C15" i="11539"/>
  <c r="B15" i="11539"/>
  <c r="L11" i="11539"/>
  <c r="K11" i="11539"/>
  <c r="J11" i="11539"/>
  <c r="I11" i="11539"/>
  <c r="H11" i="11539"/>
  <c r="G11" i="11539"/>
  <c r="F11" i="11539"/>
  <c r="E11" i="11539"/>
  <c r="D11" i="11539"/>
  <c r="C11" i="11539"/>
  <c r="B11" i="11539"/>
  <c r="L45" i="11538"/>
  <c r="L21" i="11538" s="1"/>
  <c r="L22" i="11538" s="1"/>
  <c r="L26" i="11538" s="1"/>
  <c r="K45" i="11538"/>
  <c r="J45" i="11538"/>
  <c r="I45" i="11538"/>
  <c r="H45" i="11538"/>
  <c r="G45" i="11538"/>
  <c r="F45" i="11538"/>
  <c r="E45" i="11538"/>
  <c r="D45" i="11538"/>
  <c r="D21" i="11538" s="1"/>
  <c r="D22" i="11538" s="1"/>
  <c r="D26" i="11538" s="1"/>
  <c r="C45" i="11538"/>
  <c r="B45" i="11538"/>
  <c r="L40" i="11538"/>
  <c r="K40" i="11538"/>
  <c r="J40" i="11538"/>
  <c r="I40" i="11538"/>
  <c r="H40" i="11538"/>
  <c r="G40" i="11538"/>
  <c r="F40" i="11538"/>
  <c r="E40" i="11538"/>
  <c r="D40" i="11538"/>
  <c r="C40" i="11538"/>
  <c r="B40" i="11538"/>
  <c r="L30" i="11538"/>
  <c r="K30" i="11538"/>
  <c r="J30" i="11538"/>
  <c r="I30" i="11538"/>
  <c r="H30" i="11538"/>
  <c r="G30" i="11538"/>
  <c r="F30" i="11538"/>
  <c r="E30" i="11538"/>
  <c r="D30" i="11538"/>
  <c r="C30" i="11538"/>
  <c r="B30" i="11538"/>
  <c r="L24" i="11538"/>
  <c r="K24" i="11538"/>
  <c r="J24" i="11538"/>
  <c r="I24" i="11538"/>
  <c r="I21" i="11538" s="1"/>
  <c r="I22" i="11538" s="1"/>
  <c r="I26" i="11538" s="1"/>
  <c r="H24" i="11538"/>
  <c r="H21" i="11538" s="1"/>
  <c r="H22" i="11538" s="1"/>
  <c r="H26" i="11538" s="1"/>
  <c r="G24" i="11538"/>
  <c r="F24" i="11538"/>
  <c r="E24" i="11538"/>
  <c r="D24" i="11538"/>
  <c r="C24" i="11538"/>
  <c r="B24" i="11538"/>
  <c r="J22" i="11538"/>
  <c r="J26" i="11538" s="1"/>
  <c r="K21" i="11538"/>
  <c r="K22" i="11538" s="1"/>
  <c r="K26" i="11538" s="1"/>
  <c r="J21" i="11538"/>
  <c r="F21" i="11538"/>
  <c r="F22" i="11538" s="1"/>
  <c r="F26" i="11538" s="1"/>
  <c r="C21" i="11538"/>
  <c r="C22" i="11538" s="1"/>
  <c r="C26" i="11538" s="1"/>
  <c r="B21" i="11538"/>
  <c r="B22" i="11538" s="1"/>
  <c r="B26" i="11538" s="1"/>
  <c r="L15" i="11538"/>
  <c r="K15" i="11538"/>
  <c r="J15" i="11538"/>
  <c r="I15" i="11538"/>
  <c r="H15" i="11538"/>
  <c r="G15" i="11538"/>
  <c r="F15" i="11538"/>
  <c r="E15" i="11538"/>
  <c r="D15" i="11538"/>
  <c r="C15" i="11538"/>
  <c r="B15" i="11538"/>
  <c r="L11" i="11538"/>
  <c r="K11" i="11538"/>
  <c r="J11" i="11538"/>
  <c r="I11" i="11538"/>
  <c r="H11" i="11538"/>
  <c r="G11" i="11538"/>
  <c r="F11" i="11538"/>
  <c r="E11" i="11538"/>
  <c r="D11" i="11538"/>
  <c r="C11" i="11538"/>
  <c r="B11" i="11538"/>
  <c r="L45" i="11543"/>
  <c r="K45" i="11543"/>
  <c r="J45" i="11543"/>
  <c r="I45" i="11543"/>
  <c r="H45" i="11543"/>
  <c r="G45" i="11543"/>
  <c r="F45" i="11543"/>
  <c r="E45" i="11543"/>
  <c r="E21" i="11543" s="1"/>
  <c r="E22" i="11543" s="1"/>
  <c r="E26" i="11543" s="1"/>
  <c r="D45" i="11543"/>
  <c r="C45" i="11543"/>
  <c r="B45" i="11543"/>
  <c r="L42" i="11543"/>
  <c r="K42" i="11543"/>
  <c r="J42" i="11543"/>
  <c r="I42" i="11543"/>
  <c r="H42" i="11543"/>
  <c r="G42" i="11543"/>
  <c r="F42" i="11543"/>
  <c r="E42" i="11543"/>
  <c r="D42" i="11543"/>
  <c r="C42" i="11543"/>
  <c r="B42" i="11543"/>
  <c r="L40" i="11543"/>
  <c r="K40" i="11543"/>
  <c r="J40" i="11543"/>
  <c r="I40" i="11543"/>
  <c r="H40" i="11543"/>
  <c r="G40" i="11543"/>
  <c r="F40" i="11543"/>
  <c r="E40" i="11543"/>
  <c r="D40" i="11543"/>
  <c r="C40" i="11543"/>
  <c r="B40" i="11543"/>
  <c r="L30" i="11543"/>
  <c r="K30" i="11543"/>
  <c r="J30" i="11543"/>
  <c r="I30" i="11543"/>
  <c r="H30" i="11543"/>
  <c r="G30" i="11543"/>
  <c r="F30" i="11543"/>
  <c r="E30" i="11543"/>
  <c r="D30" i="11543"/>
  <c r="C30" i="11543"/>
  <c r="B30" i="11543"/>
  <c r="I26" i="11543"/>
  <c r="L24" i="11543"/>
  <c r="K24" i="11543"/>
  <c r="J24" i="11543"/>
  <c r="I24" i="11543"/>
  <c r="H24" i="11543"/>
  <c r="G24" i="11543"/>
  <c r="F24" i="11543"/>
  <c r="E24" i="11543"/>
  <c r="D24" i="11543"/>
  <c r="C24" i="11543"/>
  <c r="B24" i="11543"/>
  <c r="L21" i="11543"/>
  <c r="L22" i="11543" s="1"/>
  <c r="L26" i="11543" s="1"/>
  <c r="K21" i="11543"/>
  <c r="K22" i="11543" s="1"/>
  <c r="K26" i="11543" s="1"/>
  <c r="J21" i="11543"/>
  <c r="J22" i="11543" s="1"/>
  <c r="J26" i="11543" s="1"/>
  <c r="I21" i="11543"/>
  <c r="I22" i="11543" s="1"/>
  <c r="H21" i="11543"/>
  <c r="H22" i="11543" s="1"/>
  <c r="H26" i="11543" s="1"/>
  <c r="G21" i="11543"/>
  <c r="G22" i="11543" s="1"/>
  <c r="G26" i="11543" s="1"/>
  <c r="F21" i="11543"/>
  <c r="F22" i="11543" s="1"/>
  <c r="F26" i="11543" s="1"/>
  <c r="D21" i="11543"/>
  <c r="D22" i="11543" s="1"/>
  <c r="D26" i="11543" s="1"/>
  <c r="C21" i="11543"/>
  <c r="C22" i="11543" s="1"/>
  <c r="C26" i="11543" s="1"/>
  <c r="B21" i="11543"/>
  <c r="B22" i="11543" s="1"/>
  <c r="B26" i="11543" s="1"/>
  <c r="L15" i="11543"/>
  <c r="K15" i="11543"/>
  <c r="J15" i="11543"/>
  <c r="I15" i="11543"/>
  <c r="H15" i="11543"/>
  <c r="G15" i="11543"/>
  <c r="F15" i="11543"/>
  <c r="E15" i="11543"/>
  <c r="D15" i="11543"/>
  <c r="C15" i="11543"/>
  <c r="B15" i="11543"/>
  <c r="L11" i="11543"/>
  <c r="K11" i="11543"/>
  <c r="J11" i="11543"/>
  <c r="I11" i="11543"/>
  <c r="H11" i="11543"/>
  <c r="G11" i="11543"/>
  <c r="F11" i="11543"/>
  <c r="E11" i="11543"/>
  <c r="D11" i="11543"/>
  <c r="C11" i="11543"/>
  <c r="B11" i="11543"/>
  <c r="L45" i="11544"/>
  <c r="K45" i="11544"/>
  <c r="J45" i="11544"/>
  <c r="I45" i="11544"/>
  <c r="H45" i="11544"/>
  <c r="G45" i="11544"/>
  <c r="G21" i="11544" s="1"/>
  <c r="G22" i="11544" s="1"/>
  <c r="G26" i="11544" s="1"/>
  <c r="F45" i="11544"/>
  <c r="E45" i="11544"/>
  <c r="E21" i="11544" s="1"/>
  <c r="E22" i="11544" s="1"/>
  <c r="E26" i="11544" s="1"/>
  <c r="D45" i="11544"/>
  <c r="C45" i="11544"/>
  <c r="B45" i="11544"/>
  <c r="L42" i="11544"/>
  <c r="K42" i="11544"/>
  <c r="J42" i="11544"/>
  <c r="I42" i="11544"/>
  <c r="H42" i="11544"/>
  <c r="G42" i="11544"/>
  <c r="F42" i="11544"/>
  <c r="E42" i="11544"/>
  <c r="D42" i="11544"/>
  <c r="C42" i="11544"/>
  <c r="B42" i="11544"/>
  <c r="L40" i="11544"/>
  <c r="K40" i="11544"/>
  <c r="J40" i="11544"/>
  <c r="I40" i="11544"/>
  <c r="H40" i="11544"/>
  <c r="G40" i="11544"/>
  <c r="F40" i="11544"/>
  <c r="E40" i="11544"/>
  <c r="D40" i="11544"/>
  <c r="C40" i="11544"/>
  <c r="B40" i="11544"/>
  <c r="L30" i="11544"/>
  <c r="K30" i="11544"/>
  <c r="J30" i="11544"/>
  <c r="I30" i="11544"/>
  <c r="H30" i="11544"/>
  <c r="G30" i="11544"/>
  <c r="F30" i="11544"/>
  <c r="E30" i="11544"/>
  <c r="D30" i="11544"/>
  <c r="C30" i="11544"/>
  <c r="B30" i="11544"/>
  <c r="L24" i="11544"/>
  <c r="K24" i="11544"/>
  <c r="J24" i="11544"/>
  <c r="I24" i="11544"/>
  <c r="H24" i="11544"/>
  <c r="G24" i="11544"/>
  <c r="F24" i="11544"/>
  <c r="E24" i="11544"/>
  <c r="D24" i="11544"/>
  <c r="C24" i="11544"/>
  <c r="B24" i="11544"/>
  <c r="L21" i="11544"/>
  <c r="L22" i="11544" s="1"/>
  <c r="L26" i="11544" s="1"/>
  <c r="K21" i="11544"/>
  <c r="K22" i="11544" s="1"/>
  <c r="K26" i="11544" s="1"/>
  <c r="J21" i="11544"/>
  <c r="J22" i="11544" s="1"/>
  <c r="J26" i="11544" s="1"/>
  <c r="I21" i="11544"/>
  <c r="I22" i="11544" s="1"/>
  <c r="I26" i="11544" s="1"/>
  <c r="H21" i="11544"/>
  <c r="H22" i="11544" s="1"/>
  <c r="H26" i="11544" s="1"/>
  <c r="F21" i="11544"/>
  <c r="F22" i="11544" s="1"/>
  <c r="F26" i="11544" s="1"/>
  <c r="D21" i="11544"/>
  <c r="D22" i="11544" s="1"/>
  <c r="D26" i="11544" s="1"/>
  <c r="C21" i="11544"/>
  <c r="C22" i="11544" s="1"/>
  <c r="C26" i="11544" s="1"/>
  <c r="B21" i="11544"/>
  <c r="B22" i="11544" s="1"/>
  <c r="B26" i="11544" s="1"/>
  <c r="L15" i="11544"/>
  <c r="K15" i="11544"/>
  <c r="J15" i="11544"/>
  <c r="I15" i="11544"/>
  <c r="H15" i="11544"/>
  <c r="G15" i="11544"/>
  <c r="F15" i="11544"/>
  <c r="E15" i="11544"/>
  <c r="D15" i="11544"/>
  <c r="C15" i="11544"/>
  <c r="B15" i="11544"/>
  <c r="L11" i="11544"/>
  <c r="K11" i="11544"/>
  <c r="J11" i="11544"/>
  <c r="I11" i="11544"/>
  <c r="H11" i="11544"/>
  <c r="G11" i="11544"/>
  <c r="F11" i="11544"/>
  <c r="E11" i="11544"/>
  <c r="D11" i="11544"/>
  <c r="C11" i="11544"/>
  <c r="B11" i="11544"/>
  <c r="D21" i="11539" l="1"/>
  <c r="D22" i="11539" s="1"/>
  <c r="D26" i="11539" s="1"/>
  <c r="E21" i="11539"/>
  <c r="E22" i="11539" s="1"/>
  <c r="E26" i="11539" s="1"/>
  <c r="L21" i="11539"/>
  <c r="L22" i="11539" s="1"/>
  <c r="L26" i="11539" s="1"/>
  <c r="E21" i="11538"/>
  <c r="E22" i="11538" s="1"/>
  <c r="E26" i="11538" s="1"/>
  <c r="G21" i="11538"/>
  <c r="G22" i="11538" s="1"/>
  <c r="G26" i="11538" s="1"/>
</calcChain>
</file>

<file path=xl/sharedStrings.xml><?xml version="1.0" encoding="utf-8"?>
<sst xmlns="http://schemas.openxmlformats.org/spreadsheetml/2006/main" count="440" uniqueCount="61">
  <si>
    <t xml:space="preserve">Lasten </t>
  </si>
  <si>
    <t>HR Rail</t>
  </si>
  <si>
    <t>Parastatalen</t>
  </si>
  <si>
    <t>Rechtstreekse overeenkomsten</t>
  </si>
  <si>
    <t>Overeenkomsten met voorzorgsinstellingen</t>
  </si>
  <si>
    <t>Gesolidariseerd pensioenfonds</t>
  </si>
  <si>
    <t>Federale politie</t>
  </si>
  <si>
    <t xml:space="preserve"> Totaal </t>
  </si>
  <si>
    <t xml:space="preserve">Toegekende sociale prestaties </t>
  </si>
  <si>
    <t xml:space="preserve">Verstrekkingen of uitkeringen </t>
  </si>
  <si>
    <t xml:space="preserve">Betalingsonkosten </t>
  </si>
  <si>
    <t xml:space="preserve"> -  </t>
  </si>
  <si>
    <t xml:space="preserve">Oninvorderbare sociale prestaties </t>
  </si>
  <si>
    <t xml:space="preserve">Lopende werkingskosten </t>
  </si>
  <si>
    <t xml:space="preserve">Centrale instellingen </t>
  </si>
  <si>
    <t xml:space="preserve">Primaire instellingen </t>
  </si>
  <si>
    <t xml:space="preserve">Diverse financiële lasten </t>
  </si>
  <si>
    <t xml:space="preserve">Diverse overdrachten naar derden </t>
  </si>
  <si>
    <t xml:space="preserve">Besparing </t>
  </si>
  <si>
    <t xml:space="preserve">Subtotaal </t>
  </si>
  <si>
    <t>Interne overdrachten tussen takken</t>
  </si>
  <si>
    <t xml:space="preserve">Externe overdrachten </t>
  </si>
  <si>
    <t xml:space="preserve">Totaal </t>
  </si>
  <si>
    <t xml:space="preserve">Opbrengsten </t>
  </si>
  <si>
    <t xml:space="preserve">Verschuldigde sociale bijdragen </t>
  </si>
  <si>
    <t xml:space="preserve">Ten laste van de werknemers </t>
  </si>
  <si>
    <t xml:space="preserve">Ten laste van de werkgevers </t>
  </si>
  <si>
    <t xml:space="preserve">Ten laste van de genieters van 
  sociale prestaties </t>
  </si>
  <si>
    <t xml:space="preserve">Andere bijdragen </t>
  </si>
  <si>
    <t>Niet-terugvorderbare tegemoetko-
  mingen van de overheden</t>
  </si>
  <si>
    <t xml:space="preserve">Opbrengsten van eigendommen 
  en bedrijven </t>
  </si>
  <si>
    <t xml:space="preserve">Diverse opbrengsten voortkomend 
  van derden </t>
  </si>
  <si>
    <t xml:space="preserve">Terug te vorderen ten onrechte 
  uitbetaalde sociale prestaties </t>
  </si>
  <si>
    <t xml:space="preserve">Interne overdrachten tussen takken </t>
  </si>
  <si>
    <t>Titel: Economische rekeningen</t>
  </si>
  <si>
    <t xml:space="preserve">Domein: Sociale zekerheid </t>
  </si>
  <si>
    <t>Stelsel: Ambtenarenpensioenen</t>
  </si>
  <si>
    <t xml:space="preserve">Niveau: Totaal van de takken </t>
  </si>
  <si>
    <t xml:space="preserve">Eenheden: Miljoen EUR </t>
  </si>
  <si>
    <t xml:space="preserve">Bron: FOD Sociale Zekerheid </t>
  </si>
  <si>
    <t>Periode: 2018</t>
  </si>
  <si>
    <t>Periode: 2019</t>
  </si>
  <si>
    <t>Periode: 2020</t>
  </si>
  <si>
    <t>Rust- en overlevings-pensioenen ten laste van de schatkist</t>
  </si>
  <si>
    <t>Vergoedings-pensioenen en oorlogsrenten</t>
  </si>
  <si>
    <t>Arbeids-ongevallen-renten</t>
  </si>
  <si>
    <t>Burgelijke oorlogs-slachtoffers en slachtoffers van een terreurdaad</t>
  </si>
  <si>
    <t>Overeenkomsten met voorzorgs-instellingen</t>
  </si>
  <si>
    <t>Burgelijke oorlogsslachtoffers en slachtoffers van een terreurdaad</t>
  </si>
  <si>
    <t>Periode: 2022</t>
  </si>
  <si>
    <t>Periode: 2021</t>
  </si>
  <si>
    <t>Update: Mei 2020</t>
  </si>
  <si>
    <t>Update: Februari 2021</t>
  </si>
  <si>
    <t>Update: Juni 2022</t>
  </si>
  <si>
    <t>Update: Maart 2023</t>
  </si>
  <si>
    <t>Naar globaal beheer werknemers - SFPD</t>
  </si>
  <si>
    <t xml:space="preserve">Taksen en belastingen aangewend 
  voor de sociale zekerheid </t>
  </si>
  <si>
    <t>Van globaal beheer werknemers - SFPD</t>
  </si>
  <si>
    <t>Van globaal beheer werknemers - RSZ GB</t>
  </si>
  <si>
    <t>Lasten die een vermindering zijn van 
  opbrengsten andere dan financiële</t>
  </si>
  <si>
    <t>Update: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</si>
</sst>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];\-\ #,##0.0_];\-\ \ \ \ \ \ \ \ _]"/>
    <numFmt numFmtId="165" formatCode="#,##0.0_];\-\ #,##0.0_];\-\ _]"/>
    <numFmt numFmtId="166" formatCode="#,##0.0_)"/>
    <numFmt numFmtId="167" formatCode="0.0"/>
    <numFmt numFmtId="168" formatCode="#,##0.00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8"/>
      <color rgb="FF333399"/>
      <name val="Century Gothic"/>
      <family val="2"/>
    </font>
    <font>
      <b/>
      <sz val="14"/>
      <color rgb="FF33339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7" fontId="0" fillId="0" borderId="0" xfId="0" applyNumberFormat="1"/>
    <xf numFmtId="164" fontId="1" fillId="0" borderId="0" xfId="0" quotePrefix="1" applyNumberFormat="1" applyFont="1" applyAlignment="1">
      <alignment horizontal="left" indent="1"/>
    </xf>
    <xf numFmtId="164" fontId="2" fillId="0" borderId="0" xfId="0" quotePrefix="1" applyNumberFormat="1" applyFont="1"/>
    <xf numFmtId="164" fontId="2" fillId="0" borderId="0" xfId="0" applyNumberFormat="1" applyFont="1"/>
    <xf numFmtId="0" fontId="6" fillId="0" borderId="0" xfId="0" applyFont="1"/>
    <xf numFmtId="164" fontId="8" fillId="0" borderId="0" xfId="0" quotePrefix="1" applyNumberFormat="1" applyFont="1" applyAlignment="1">
      <alignment horizontal="left" wrapText="1" indent="1"/>
    </xf>
    <xf numFmtId="164" fontId="6" fillId="0" borderId="0" xfId="0" quotePrefix="1" applyNumberFormat="1" applyFont="1" applyAlignment="1">
      <alignment horizontal="left" wrapText="1" indent="2"/>
    </xf>
    <xf numFmtId="164" fontId="6" fillId="0" borderId="0" xfId="0" quotePrefix="1" applyNumberFormat="1" applyFont="1" applyAlignment="1">
      <alignment horizontal="left" vertical="top" wrapText="1" indent="2"/>
    </xf>
    <xf numFmtId="164" fontId="8" fillId="0" borderId="0" xfId="0" quotePrefix="1" applyNumberFormat="1" applyFont="1" applyAlignment="1">
      <alignment horizontal="left" vertical="center" wrapText="1" indent="1"/>
    </xf>
    <xf numFmtId="164" fontId="8" fillId="0" borderId="0" xfId="0" quotePrefix="1" applyNumberFormat="1" applyFont="1" applyAlignment="1">
      <alignment horizontal="left" vertical="top" wrapText="1" indent="1"/>
    </xf>
    <xf numFmtId="164" fontId="6" fillId="0" borderId="0" xfId="0" quotePrefix="1" applyNumberFormat="1" applyFont="1" applyAlignment="1">
      <alignment horizontal="left" indent="1"/>
    </xf>
    <xf numFmtId="164" fontId="6" fillId="0" borderId="0" xfId="0" quotePrefix="1" applyNumberFormat="1" applyFont="1" applyAlignment="1">
      <alignment horizontal="left" vertical="center" wrapText="1" indent="2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top"/>
    </xf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 indent="1"/>
    </xf>
    <xf numFmtId="165" fontId="4" fillId="0" borderId="0" xfId="0" applyNumberFormat="1" applyFont="1" applyAlignment="1">
      <alignment horizontal="right" vertical="center"/>
    </xf>
    <xf numFmtId="164" fontId="5" fillId="0" borderId="0" xfId="0" applyNumberFormat="1" applyFont="1"/>
    <xf numFmtId="164" fontId="8" fillId="0" borderId="0" xfId="0" quotePrefix="1" applyNumberFormat="1" applyFont="1" applyAlignment="1">
      <alignment horizontal="center" vertical="center" wrapText="1"/>
    </xf>
    <xf numFmtId="164" fontId="6" fillId="0" borderId="1" xfId="0" applyNumberFormat="1" applyFont="1" applyBorder="1"/>
    <xf numFmtId="164" fontId="8" fillId="0" borderId="2" xfId="0" quotePrefix="1" applyNumberFormat="1" applyFont="1" applyBorder="1" applyAlignment="1">
      <alignment horizontal="left" vertical="center" wrapText="1" indent="1"/>
    </xf>
    <xf numFmtId="164" fontId="8" fillId="0" borderId="2" xfId="0" quotePrefix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wrapText="1" indent="1"/>
    </xf>
    <xf numFmtId="164" fontId="9" fillId="0" borderId="1" xfId="0" applyNumberFormat="1" applyFont="1" applyBorder="1"/>
    <xf numFmtId="165" fontId="8" fillId="2" borderId="3" xfId="0" quotePrefix="1" applyNumberFormat="1" applyFont="1" applyFill="1" applyBorder="1" applyAlignment="1">
      <alignment horizontal="left" vertical="center" indent="1"/>
    </xf>
    <xf numFmtId="166" fontId="8" fillId="2" borderId="3" xfId="0" applyNumberFormat="1" applyFont="1" applyFill="1" applyBorder="1" applyAlignment="1">
      <alignment horizontal="right" vertical="center"/>
    </xf>
    <xf numFmtId="164" fontId="8" fillId="0" borderId="4" xfId="0" quotePrefix="1" applyNumberFormat="1" applyFont="1" applyBorder="1" applyAlignment="1">
      <alignment horizontal="left" vertical="center" wrapText="1" indent="1"/>
    </xf>
    <xf numFmtId="165" fontId="8" fillId="0" borderId="4" xfId="0" applyNumberFormat="1" applyFont="1" applyBorder="1" applyAlignment="1">
      <alignment horizontal="right" vertical="center"/>
    </xf>
    <xf numFmtId="164" fontId="8" fillId="0" borderId="1" xfId="0" quotePrefix="1" applyNumberFormat="1" applyFont="1" applyBorder="1" applyAlignment="1">
      <alignment horizontal="left" vertical="center" wrapText="1" indent="1"/>
    </xf>
    <xf numFmtId="165" fontId="8" fillId="0" borderId="1" xfId="0" applyNumberFormat="1" applyFont="1" applyBorder="1" applyAlignment="1">
      <alignment horizontal="right" vertical="center"/>
    </xf>
    <xf numFmtId="164" fontId="6" fillId="0" borderId="3" xfId="0" quotePrefix="1" applyNumberFormat="1" applyFont="1" applyBorder="1" applyAlignment="1">
      <alignment horizontal="left" vertical="top" wrapText="1" indent="2"/>
    </xf>
    <xf numFmtId="165" fontId="6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top"/>
    </xf>
    <xf numFmtId="164" fontId="8" fillId="0" borderId="3" xfId="0" quotePrefix="1" applyNumberFormat="1" applyFont="1" applyBorder="1" applyAlignment="1">
      <alignment horizontal="left" vertical="center" wrapText="1" indent="1"/>
    </xf>
    <xf numFmtId="165" fontId="8" fillId="0" borderId="3" xfId="0" applyNumberFormat="1" applyFont="1" applyBorder="1" applyAlignment="1">
      <alignment horizontal="right" vertical="center"/>
    </xf>
    <xf numFmtId="168" fontId="10" fillId="3" borderId="0" xfId="0" quotePrefix="1" applyNumberFormat="1" applyFont="1" applyFill="1" applyAlignment="1">
      <alignment horizontal="left" vertical="center" indent="1"/>
    </xf>
    <xf numFmtId="168" fontId="10" fillId="4" borderId="0" xfId="0" quotePrefix="1" applyNumberFormat="1" applyFont="1" applyFill="1" applyAlignment="1">
      <alignment horizontal="left" vertical="center" indent="1"/>
    </xf>
    <xf numFmtId="164" fontId="6" fillId="0" borderId="0" xfId="0" applyNumberFormat="1" applyFont="1"/>
    <xf numFmtId="168" fontId="6" fillId="3" borderId="0" xfId="0" quotePrefix="1" applyNumberFormat="1" applyFont="1" applyFill="1" applyAlignment="1">
      <alignment horizontal="left" vertical="center" indent="1"/>
    </xf>
    <xf numFmtId="168" fontId="6" fillId="4" borderId="0" xfId="0" quotePrefix="1" applyNumberFormat="1" applyFont="1" applyFill="1" applyAlignment="1">
      <alignment horizontal="left" vertical="center" indent="1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CC24-58C2-4350-B7DA-376C3E6B36B2}">
  <sheetPr codeName="Sheet1">
    <pageSetUpPr autoPageBreaks="0"/>
  </sheetPr>
  <dimension ref="A1:N49"/>
  <sheetViews>
    <sheetView showGridLines="0" tabSelected="1" showRuler="0" zoomScaleNormal="100" zoomScalePageLayoutView="60" workbookViewId="0"/>
  </sheetViews>
  <sheetFormatPr defaultColWidth="11.44140625" defaultRowHeight="13.2" x14ac:dyDescent="0.25"/>
  <cols>
    <col min="1" max="1" width="38.6640625" style="1" customWidth="1"/>
    <col min="2" max="2" width="16.109375" style="1" bestFit="1" customWidth="1"/>
    <col min="3" max="3" width="14.33203125" style="1" customWidth="1"/>
    <col min="4" max="4" width="12.33203125" style="1" bestFit="1" customWidth="1"/>
    <col min="5" max="5" width="17.88671875" style="1" customWidth="1"/>
    <col min="6" max="6" width="16.109375" style="1" customWidth="1"/>
    <col min="7" max="7" width="12.44140625" style="1" bestFit="1" customWidth="1"/>
    <col min="8" max="8" width="16.21875" style="1" customWidth="1"/>
    <col min="9" max="9" width="19.88671875" style="1" customWidth="1"/>
    <col min="10" max="10" width="16.6640625" style="1" customWidth="1"/>
    <col min="11" max="11" width="16.33203125" style="1" customWidth="1"/>
    <col min="12" max="12" width="12.6640625" style="1" customWidth="1"/>
  </cols>
  <sheetData>
    <row r="1" spans="1:14" ht="19.649999999999999" customHeight="1" x14ac:dyDescent="0.25">
      <c r="A1" s="4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8"/>
    </row>
    <row r="2" spans="1:14" ht="15" x14ac:dyDescent="0.25">
      <c r="A2" s="44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8"/>
    </row>
    <row r="3" spans="1:14" ht="15" x14ac:dyDescent="0.25">
      <c r="A3" s="44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8"/>
    </row>
    <row r="4" spans="1:14" ht="15" x14ac:dyDescent="0.25">
      <c r="A4" s="44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8"/>
    </row>
    <row r="5" spans="1:14" ht="15" x14ac:dyDescent="0.25">
      <c r="A5" s="44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</row>
    <row r="6" spans="1:14" ht="15" x14ac:dyDescent="0.25">
      <c r="A6" s="44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8"/>
    </row>
    <row r="7" spans="1:14" ht="15" x14ac:dyDescent="0.25">
      <c r="A7" s="44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8"/>
    </row>
    <row r="8" spans="1:14" ht="15" x14ac:dyDescent="0.25">
      <c r="A8" s="44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8"/>
    </row>
    <row r="9" spans="1:14" ht="13.8" thickBo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43"/>
    </row>
    <row r="10" spans="1:14" ht="73.2" customHeight="1" thickBot="1" x14ac:dyDescent="0.3">
      <c r="A10" s="26" t="s">
        <v>0</v>
      </c>
      <c r="B10" s="27" t="s">
        <v>43</v>
      </c>
      <c r="C10" s="27" t="s">
        <v>44</v>
      </c>
      <c r="D10" s="27" t="s">
        <v>45</v>
      </c>
      <c r="E10" s="27" t="s">
        <v>48</v>
      </c>
      <c r="F10" s="27" t="s">
        <v>1</v>
      </c>
      <c r="G10" s="27" t="s">
        <v>2</v>
      </c>
      <c r="H10" s="27" t="s">
        <v>3</v>
      </c>
      <c r="I10" s="27" t="s">
        <v>4</v>
      </c>
      <c r="J10" s="27" t="s">
        <v>5</v>
      </c>
      <c r="K10" s="27" t="s">
        <v>6</v>
      </c>
      <c r="L10" s="27" t="s">
        <v>7</v>
      </c>
      <c r="M10" s="24"/>
    </row>
    <row r="11" spans="1:14" x14ac:dyDescent="0.25">
      <c r="A11" s="9" t="s">
        <v>8</v>
      </c>
      <c r="B11" s="20">
        <f>SUM(B12:B13)</f>
        <v>12067.2</v>
      </c>
      <c r="C11" s="20">
        <f t="shared" ref="C11:L11" si="0">SUM(C12:C13)</f>
        <v>80.400000000000006</v>
      </c>
      <c r="D11" s="20">
        <f t="shared" si="0"/>
        <v>49.3</v>
      </c>
      <c r="E11" s="20">
        <f t="shared" si="0"/>
        <v>28</v>
      </c>
      <c r="F11" s="20">
        <f t="shared" si="0"/>
        <v>1156.4000000000001</v>
      </c>
      <c r="G11" s="20">
        <f t="shared" si="0"/>
        <v>499</v>
      </c>
      <c r="H11" s="20">
        <f t="shared" si="0"/>
        <v>100.7</v>
      </c>
      <c r="I11" s="20">
        <f t="shared" si="0"/>
        <v>36.6</v>
      </c>
      <c r="J11" s="20">
        <f t="shared" si="0"/>
        <v>1759.9</v>
      </c>
      <c r="K11" s="20">
        <f t="shared" si="0"/>
        <v>123.3</v>
      </c>
      <c r="L11" s="20">
        <f t="shared" si="0"/>
        <v>15900.8</v>
      </c>
      <c r="M11" s="8"/>
      <c r="N11" s="4"/>
    </row>
    <row r="12" spans="1:14" ht="15" customHeight="1" x14ac:dyDescent="0.25">
      <c r="A12" s="10" t="s">
        <v>9</v>
      </c>
      <c r="B12" s="18">
        <v>12067.2</v>
      </c>
      <c r="C12" s="18">
        <v>80.400000000000006</v>
      </c>
      <c r="D12" s="18">
        <v>49.3</v>
      </c>
      <c r="E12" s="18">
        <v>28</v>
      </c>
      <c r="F12" s="18">
        <v>1156.4000000000001</v>
      </c>
      <c r="G12" s="18">
        <v>499</v>
      </c>
      <c r="H12" s="18">
        <v>100.7</v>
      </c>
      <c r="I12" s="18">
        <v>36.6</v>
      </c>
      <c r="J12" s="18">
        <v>1759.9</v>
      </c>
      <c r="K12" s="18">
        <v>123.3</v>
      </c>
      <c r="L12" s="18">
        <v>15900.8</v>
      </c>
      <c r="M12" s="8"/>
      <c r="N12" s="4"/>
    </row>
    <row r="13" spans="1:14" ht="15" customHeight="1" x14ac:dyDescent="0.25">
      <c r="A13" s="11" t="s">
        <v>10</v>
      </c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0</v>
      </c>
      <c r="M13" s="16"/>
      <c r="N13" s="4"/>
    </row>
    <row r="14" spans="1:14" ht="19.649999999999999" customHeight="1" x14ac:dyDescent="0.25">
      <c r="A14" s="12" t="s">
        <v>12</v>
      </c>
      <c r="B14" s="19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7"/>
      <c r="N14" s="4"/>
    </row>
    <row r="15" spans="1:14" ht="12.75" customHeight="1" x14ac:dyDescent="0.25">
      <c r="A15" s="9" t="s">
        <v>13</v>
      </c>
      <c r="B15" s="20">
        <f>SUM(B16:B17)</f>
        <v>47.6</v>
      </c>
      <c r="C15" s="20">
        <f t="shared" ref="C15:L15" si="1">SUM(C16:C17)</f>
        <v>0</v>
      </c>
      <c r="D15" s="20">
        <f t="shared" si="1"/>
        <v>0</v>
      </c>
      <c r="E15" s="20">
        <f t="shared" si="1"/>
        <v>0</v>
      </c>
      <c r="F15" s="20">
        <f t="shared" si="1"/>
        <v>0.9</v>
      </c>
      <c r="G15" s="20">
        <f t="shared" si="1"/>
        <v>1.8</v>
      </c>
      <c r="H15" s="20">
        <f t="shared" si="1"/>
        <v>0</v>
      </c>
      <c r="I15" s="20">
        <f t="shared" si="1"/>
        <v>0</v>
      </c>
      <c r="J15" s="20">
        <f t="shared" si="1"/>
        <v>3.9</v>
      </c>
      <c r="K15" s="20">
        <f t="shared" si="1"/>
        <v>0.6</v>
      </c>
      <c r="L15" s="20">
        <f t="shared" si="1"/>
        <v>54.8</v>
      </c>
      <c r="M15" s="8"/>
      <c r="N15" s="4"/>
    </row>
    <row r="16" spans="1:14" s="3" customFormat="1" ht="20.100000000000001" customHeight="1" x14ac:dyDescent="0.25">
      <c r="A16" s="10" t="s">
        <v>14</v>
      </c>
      <c r="B16" s="18">
        <v>47.6</v>
      </c>
      <c r="C16" s="18">
        <v>0</v>
      </c>
      <c r="D16" s="18">
        <v>0</v>
      </c>
      <c r="E16" s="18">
        <v>0</v>
      </c>
      <c r="F16" s="18">
        <v>0.9</v>
      </c>
      <c r="G16" s="18">
        <v>1.8</v>
      </c>
      <c r="H16" s="18">
        <v>0</v>
      </c>
      <c r="I16" s="18">
        <v>0</v>
      </c>
      <c r="J16" s="18">
        <v>3.9</v>
      </c>
      <c r="K16" s="18">
        <v>0.6</v>
      </c>
      <c r="L16" s="18">
        <v>54.8</v>
      </c>
      <c r="M16" s="17"/>
      <c r="N16" s="4"/>
    </row>
    <row r="17" spans="1:14" s="2" customFormat="1" ht="16.649999999999999" customHeight="1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6"/>
      <c r="N17" s="4"/>
    </row>
    <row r="18" spans="1:14" ht="16.649999999999999" customHeight="1" x14ac:dyDescent="0.25">
      <c r="A18" s="12" t="s">
        <v>16</v>
      </c>
      <c r="B18" s="19" t="s">
        <v>11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7"/>
      <c r="N18" s="4"/>
    </row>
    <row r="19" spans="1:14" s="2" customFormat="1" ht="27.6" customHeight="1" x14ac:dyDescent="0.25">
      <c r="A19" s="12" t="s">
        <v>59</v>
      </c>
      <c r="B19" s="19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7"/>
      <c r="N19" s="4"/>
    </row>
    <row r="20" spans="1:14" s="3" customFormat="1" ht="20.100000000000001" customHeight="1" x14ac:dyDescent="0.25">
      <c r="A20" s="13" t="s">
        <v>17</v>
      </c>
      <c r="B20" s="19">
        <v>92.1</v>
      </c>
      <c r="C20" s="19">
        <v>1.6</v>
      </c>
      <c r="D20" s="19">
        <v>0.5</v>
      </c>
      <c r="E20" s="19"/>
      <c r="F20" s="19">
        <v>4.2</v>
      </c>
      <c r="G20" s="19">
        <v>0.8</v>
      </c>
      <c r="H20" s="19">
        <v>0</v>
      </c>
      <c r="I20" s="19">
        <v>0</v>
      </c>
      <c r="J20" s="19">
        <v>919.7</v>
      </c>
      <c r="K20" s="19">
        <v>0</v>
      </c>
      <c r="L20" s="19">
        <v>1018.9000000000001</v>
      </c>
      <c r="M20" s="17"/>
      <c r="N20" s="4"/>
    </row>
    <row r="21" spans="1:14" s="2" customFormat="1" ht="16.649999999999999" customHeight="1" x14ac:dyDescent="0.25">
      <c r="A21" s="30" t="s">
        <v>18</v>
      </c>
      <c r="B21" s="31">
        <f t="shared" ref="B21:L21" si="2">-SUM(-B45,B23,B24,B20,B19,B18,B14,B11,B15)</f>
        <v>16.599999999997088</v>
      </c>
      <c r="C21" s="31">
        <f t="shared" si="2"/>
        <v>-0.5</v>
      </c>
      <c r="D21" s="31">
        <f t="shared" si="2"/>
        <v>0.10000000000000142</v>
      </c>
      <c r="E21" s="31">
        <f t="shared" si="2"/>
        <v>1.7000000000000028</v>
      </c>
      <c r="F21" s="31">
        <f t="shared" si="2"/>
        <v>14.299999999999818</v>
      </c>
      <c r="G21" s="31">
        <f t="shared" si="2"/>
        <v>7.5000000000000115</v>
      </c>
      <c r="H21" s="31">
        <f t="shared" si="2"/>
        <v>-0.59999999999999432</v>
      </c>
      <c r="I21" s="31">
        <f t="shared" si="2"/>
        <v>-0.10000000000000142</v>
      </c>
      <c r="J21" s="31">
        <f t="shared" si="2"/>
        <v>-45.800000000000317</v>
      </c>
      <c r="K21" s="31">
        <f t="shared" si="2"/>
        <v>4.2999999999999918</v>
      </c>
      <c r="L21" s="31">
        <f t="shared" si="2"/>
        <v>-2.5000000000025437</v>
      </c>
      <c r="M21" s="17"/>
      <c r="N21" s="4"/>
    </row>
    <row r="22" spans="1:14" s="2" customFormat="1" ht="30" customHeight="1" x14ac:dyDescent="0.25">
      <c r="A22" s="32" t="s">
        <v>19</v>
      </c>
      <c r="B22" s="33">
        <f t="shared" ref="B22:L22" si="3">SUM(B21,B20,B19,B18,B15,B14,B11)</f>
        <v>12223.499999999998</v>
      </c>
      <c r="C22" s="33">
        <f t="shared" si="3"/>
        <v>81.5</v>
      </c>
      <c r="D22" s="33">
        <f t="shared" si="3"/>
        <v>49.9</v>
      </c>
      <c r="E22" s="33">
        <f t="shared" si="3"/>
        <v>29.700000000000003</v>
      </c>
      <c r="F22" s="33">
        <f t="shared" si="3"/>
        <v>1175.8</v>
      </c>
      <c r="G22" s="33">
        <f t="shared" si="3"/>
        <v>509.1</v>
      </c>
      <c r="H22" s="33">
        <f t="shared" si="3"/>
        <v>100.10000000000001</v>
      </c>
      <c r="I22" s="33">
        <f t="shared" si="3"/>
        <v>36.5</v>
      </c>
      <c r="J22" s="33">
        <f t="shared" si="3"/>
        <v>2637.7</v>
      </c>
      <c r="K22" s="33">
        <f t="shared" si="3"/>
        <v>128.19999999999999</v>
      </c>
      <c r="L22" s="33">
        <f t="shared" si="3"/>
        <v>16971.999999999996</v>
      </c>
      <c r="M22" s="17"/>
      <c r="N22" s="4"/>
    </row>
    <row r="23" spans="1:14" s="2" customFormat="1" ht="16.649999999999999" customHeight="1" x14ac:dyDescent="0.25">
      <c r="A23" s="9" t="s">
        <v>20</v>
      </c>
      <c r="B23" s="20">
        <v>133.6</v>
      </c>
      <c r="C23" s="20">
        <v>0</v>
      </c>
      <c r="D23" s="20">
        <v>0</v>
      </c>
      <c r="E23" s="20">
        <v>0</v>
      </c>
      <c r="F23" s="20">
        <v>2.9</v>
      </c>
      <c r="G23" s="20">
        <v>34.5</v>
      </c>
      <c r="H23" s="20">
        <v>0</v>
      </c>
      <c r="I23" s="20">
        <v>0</v>
      </c>
      <c r="J23" s="20">
        <v>27</v>
      </c>
      <c r="K23" s="20">
        <v>37.700000000000003</v>
      </c>
      <c r="L23" s="20">
        <v>235.7</v>
      </c>
      <c r="M23" s="8"/>
      <c r="N23" s="4"/>
    </row>
    <row r="24" spans="1:14" s="2" customFormat="1" ht="16.649999999999999" customHeight="1" x14ac:dyDescent="0.25">
      <c r="A24" s="9" t="s">
        <v>21</v>
      </c>
      <c r="B24" s="20">
        <f>SUM(B25)</f>
        <v>5.4</v>
      </c>
      <c r="C24" s="20">
        <f t="shared" ref="C24:L24" si="4">SUM(C25)</f>
        <v>0</v>
      </c>
      <c r="D24" s="20">
        <f t="shared" si="4"/>
        <v>0</v>
      </c>
      <c r="E24" s="20">
        <f t="shared" si="4"/>
        <v>0</v>
      </c>
      <c r="F24" s="20">
        <f t="shared" si="4"/>
        <v>0.2</v>
      </c>
      <c r="G24" s="20">
        <f t="shared" si="4"/>
        <v>0.1</v>
      </c>
      <c r="H24" s="20">
        <f t="shared" si="4"/>
        <v>0</v>
      </c>
      <c r="I24" s="20">
        <f t="shared" si="4"/>
        <v>0</v>
      </c>
      <c r="J24" s="20">
        <f t="shared" si="4"/>
        <v>0.7</v>
      </c>
      <c r="K24" s="20">
        <f t="shared" si="4"/>
        <v>1.3</v>
      </c>
      <c r="L24" s="20">
        <f t="shared" si="4"/>
        <v>7.7</v>
      </c>
      <c r="M24" s="8"/>
      <c r="N24" s="4"/>
    </row>
    <row r="25" spans="1:14" s="2" customFormat="1" ht="30.6" customHeight="1" x14ac:dyDescent="0.25">
      <c r="A25" s="36" t="s">
        <v>55</v>
      </c>
      <c r="B25" s="37">
        <v>5.4</v>
      </c>
      <c r="C25" s="37"/>
      <c r="D25" s="37"/>
      <c r="E25" s="37"/>
      <c r="F25" s="37">
        <v>0.2</v>
      </c>
      <c r="G25" s="37">
        <v>0.1</v>
      </c>
      <c r="H25" s="37">
        <v>0</v>
      </c>
      <c r="I25" s="37"/>
      <c r="J25" s="37">
        <v>0.7</v>
      </c>
      <c r="K25" s="37">
        <v>1.3</v>
      </c>
      <c r="L25" s="38">
        <v>7.7</v>
      </c>
      <c r="M25" s="17"/>
      <c r="N25" s="4"/>
    </row>
    <row r="26" spans="1:14" ht="19.5" customHeight="1" thickBot="1" x14ac:dyDescent="0.3">
      <c r="A26" s="34" t="s">
        <v>22</v>
      </c>
      <c r="B26" s="35">
        <f>SUM(B24,B23,B22)</f>
        <v>12362.499999999998</v>
      </c>
      <c r="C26" s="35">
        <f t="shared" ref="C26:J26" si="5">SUM(C24,C23,C22)</f>
        <v>81.5</v>
      </c>
      <c r="D26" s="35">
        <f t="shared" si="5"/>
        <v>49.9</v>
      </c>
      <c r="E26" s="35">
        <f t="shared" si="5"/>
        <v>29.700000000000003</v>
      </c>
      <c r="F26" s="35">
        <f t="shared" si="5"/>
        <v>1178.8999999999999</v>
      </c>
      <c r="G26" s="35">
        <f t="shared" si="5"/>
        <v>543.70000000000005</v>
      </c>
      <c r="H26" s="35">
        <f t="shared" si="5"/>
        <v>100.10000000000001</v>
      </c>
      <c r="I26" s="35">
        <f t="shared" si="5"/>
        <v>36.5</v>
      </c>
      <c r="J26" s="35">
        <f t="shared" si="5"/>
        <v>2665.3999999999996</v>
      </c>
      <c r="K26" s="35">
        <f>SUM(K24,K23,K22)</f>
        <v>167.2</v>
      </c>
      <c r="L26" s="35">
        <f>SUM(L24,L23,L22)</f>
        <v>17215.399999999998</v>
      </c>
      <c r="M26" s="17"/>
      <c r="N26" s="4"/>
    </row>
    <row r="27" spans="1:14" ht="16.649999999999999" customHeight="1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7"/>
      <c r="N27" s="4"/>
    </row>
    <row r="28" spans="1:14" s="2" customFormat="1" ht="12.75" customHeight="1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8"/>
      <c r="N28" s="4"/>
    </row>
    <row r="29" spans="1:14" s="2" customFormat="1" ht="73.8" customHeight="1" thickBot="1" x14ac:dyDescent="0.3">
      <c r="A29" s="26" t="s">
        <v>23</v>
      </c>
      <c r="B29" s="27" t="s">
        <v>43</v>
      </c>
      <c r="C29" s="27" t="s">
        <v>44</v>
      </c>
      <c r="D29" s="27" t="s">
        <v>45</v>
      </c>
      <c r="E29" s="27" t="s">
        <v>48</v>
      </c>
      <c r="F29" s="27" t="s">
        <v>1</v>
      </c>
      <c r="G29" s="27" t="s">
        <v>2</v>
      </c>
      <c r="H29" s="27" t="s">
        <v>3</v>
      </c>
      <c r="I29" s="27" t="s">
        <v>4</v>
      </c>
      <c r="J29" s="27" t="s">
        <v>5</v>
      </c>
      <c r="K29" s="27" t="s">
        <v>6</v>
      </c>
      <c r="L29" s="27" t="s">
        <v>7</v>
      </c>
      <c r="M29" s="24"/>
      <c r="N29" s="4"/>
    </row>
    <row r="30" spans="1:14" s="2" customFormat="1" ht="19.649999999999999" customHeight="1" x14ac:dyDescent="0.25">
      <c r="A30" s="9" t="s">
        <v>24</v>
      </c>
      <c r="B30" s="20">
        <f>SUM(B31:B34)</f>
        <v>1605.6999999999998</v>
      </c>
      <c r="C30" s="20">
        <f t="shared" ref="C30:L30" si="6">SUM(C31:C34)</f>
        <v>0</v>
      </c>
      <c r="D30" s="20">
        <f t="shared" si="6"/>
        <v>0</v>
      </c>
      <c r="E30" s="20">
        <f t="shared" si="6"/>
        <v>0</v>
      </c>
      <c r="F30" s="20">
        <f t="shared" si="6"/>
        <v>221</v>
      </c>
      <c r="G30" s="20">
        <f t="shared" si="6"/>
        <v>442.6</v>
      </c>
      <c r="H30" s="20">
        <f t="shared" si="6"/>
        <v>99.7</v>
      </c>
      <c r="I30" s="20">
        <f t="shared" si="6"/>
        <v>36.5</v>
      </c>
      <c r="J30" s="20">
        <f t="shared" si="6"/>
        <v>2311.7999999999997</v>
      </c>
      <c r="K30" s="20">
        <f t="shared" si="6"/>
        <v>153.69999999999999</v>
      </c>
      <c r="L30" s="20">
        <f t="shared" si="6"/>
        <v>4871</v>
      </c>
      <c r="M30" s="8"/>
      <c r="N30" s="4"/>
    </row>
    <row r="31" spans="1:14" ht="16.649999999999999" customHeight="1" x14ac:dyDescent="0.25">
      <c r="A31" s="15" t="s">
        <v>25</v>
      </c>
      <c r="B31" s="18">
        <v>1188.5999999999999</v>
      </c>
      <c r="C31" s="18">
        <v>0</v>
      </c>
      <c r="D31" s="18">
        <v>0</v>
      </c>
      <c r="E31" s="18">
        <v>0</v>
      </c>
      <c r="F31" s="18">
        <v>88.6</v>
      </c>
      <c r="G31" s="18">
        <v>0</v>
      </c>
      <c r="H31" s="18">
        <v>0</v>
      </c>
      <c r="I31" s="18">
        <v>0</v>
      </c>
      <c r="J31" s="18">
        <v>0.4</v>
      </c>
      <c r="K31" s="18">
        <v>41.5</v>
      </c>
      <c r="L31" s="18">
        <v>1319.1</v>
      </c>
      <c r="M31" s="17"/>
      <c r="N31" s="4"/>
    </row>
    <row r="32" spans="1:14" x14ac:dyDescent="0.25">
      <c r="A32" s="15" t="s">
        <v>26</v>
      </c>
      <c r="B32" s="18">
        <v>79.099999999999994</v>
      </c>
      <c r="C32" s="18">
        <v>0</v>
      </c>
      <c r="D32" s="18">
        <v>0</v>
      </c>
      <c r="E32" s="18">
        <v>0</v>
      </c>
      <c r="F32" s="18">
        <v>114.2</v>
      </c>
      <c r="G32" s="18">
        <v>438.5</v>
      </c>
      <c r="H32" s="18">
        <v>99.3</v>
      </c>
      <c r="I32" s="18">
        <v>36.5</v>
      </c>
      <c r="J32" s="18">
        <v>2222.6</v>
      </c>
      <c r="K32" s="18">
        <v>110.7</v>
      </c>
      <c r="L32" s="18">
        <v>3100.8999999999996</v>
      </c>
      <c r="M32" s="17"/>
      <c r="N32" s="4"/>
    </row>
    <row r="33" spans="1:14" ht="30.6" customHeight="1" x14ac:dyDescent="0.25">
      <c r="A33" s="15" t="s">
        <v>27</v>
      </c>
      <c r="B33" s="18">
        <v>338</v>
      </c>
      <c r="C33" s="18">
        <v>0</v>
      </c>
      <c r="D33" s="18">
        <v>0</v>
      </c>
      <c r="E33" s="18">
        <v>0</v>
      </c>
      <c r="F33" s="18">
        <v>18.2</v>
      </c>
      <c r="G33" s="18">
        <v>0</v>
      </c>
      <c r="H33" s="18">
        <v>0.4</v>
      </c>
      <c r="I33" s="18">
        <v>0</v>
      </c>
      <c r="J33" s="18">
        <v>82.6</v>
      </c>
      <c r="K33" s="18">
        <v>1.5</v>
      </c>
      <c r="L33" s="18">
        <v>440.69999999999993</v>
      </c>
      <c r="M33" s="17"/>
      <c r="N33" s="4"/>
    </row>
    <row r="34" spans="1:14" s="2" customFormat="1" ht="18" customHeight="1" x14ac:dyDescent="0.25">
      <c r="A34" s="15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4.0999999999999996</v>
      </c>
      <c r="H34" s="18">
        <v>0</v>
      </c>
      <c r="I34" s="18">
        <v>0</v>
      </c>
      <c r="J34" s="18">
        <v>6.2</v>
      </c>
      <c r="K34" s="18">
        <v>0</v>
      </c>
      <c r="L34" s="18">
        <v>10.3</v>
      </c>
      <c r="M34" s="17"/>
      <c r="N34" s="4"/>
    </row>
    <row r="35" spans="1:14" s="2" customFormat="1" ht="29.4" customHeight="1" x14ac:dyDescent="0.25">
      <c r="A35" s="12" t="s">
        <v>56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>
        <v>0</v>
      </c>
      <c r="M35" s="17"/>
      <c r="N35" s="4"/>
    </row>
    <row r="36" spans="1:14" s="2" customFormat="1" ht="34.200000000000003" customHeight="1" x14ac:dyDescent="0.25">
      <c r="A36" s="12" t="s">
        <v>29</v>
      </c>
      <c r="B36" s="19">
        <v>10477.1</v>
      </c>
      <c r="C36" s="19">
        <v>80.5</v>
      </c>
      <c r="D36" s="19">
        <v>49.4</v>
      </c>
      <c r="E36" s="19">
        <v>29.6</v>
      </c>
      <c r="F36" s="19">
        <v>952.3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11588.9</v>
      </c>
      <c r="M36" s="17"/>
      <c r="N36" s="4"/>
    </row>
    <row r="37" spans="1:14" s="2" customFormat="1" ht="32.4" customHeight="1" x14ac:dyDescent="0.25">
      <c r="A37" s="12" t="s">
        <v>30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>
        <v>0</v>
      </c>
      <c r="K37" s="19" t="s">
        <v>11</v>
      </c>
      <c r="L37" s="19">
        <v>0</v>
      </c>
      <c r="M37" s="17"/>
      <c r="N37" s="4"/>
    </row>
    <row r="38" spans="1:14" s="2" customFormat="1" ht="30" customHeight="1" x14ac:dyDescent="0.25">
      <c r="A38" s="12" t="s">
        <v>31</v>
      </c>
      <c r="B38" s="19">
        <v>43.7</v>
      </c>
      <c r="C38" s="19">
        <v>0</v>
      </c>
      <c r="D38" s="19">
        <v>0.4</v>
      </c>
      <c r="E38" s="19"/>
      <c r="F38" s="19">
        <v>0</v>
      </c>
      <c r="G38" s="19">
        <v>1.1000000000000001</v>
      </c>
      <c r="H38" s="19">
        <v>0</v>
      </c>
      <c r="I38" s="19">
        <v>0</v>
      </c>
      <c r="J38" s="19">
        <v>13.1</v>
      </c>
      <c r="K38" s="19">
        <v>0</v>
      </c>
      <c r="L38" s="19">
        <v>58.300000000000004</v>
      </c>
      <c r="M38" s="17"/>
      <c r="N38" s="4"/>
    </row>
    <row r="39" spans="1:14" s="2" customFormat="1" ht="31.2" customHeight="1" x14ac:dyDescent="0.25">
      <c r="A39" s="39" t="s">
        <v>32</v>
      </c>
      <c r="B39" s="40">
        <v>20.100000000000001</v>
      </c>
      <c r="C39" s="40">
        <v>1</v>
      </c>
      <c r="D39" s="40">
        <v>0.1</v>
      </c>
      <c r="E39" s="40">
        <v>0.1</v>
      </c>
      <c r="F39" s="40">
        <v>2.2000000000000002</v>
      </c>
      <c r="G39" s="40">
        <v>0.6</v>
      </c>
      <c r="H39" s="40">
        <v>0.4</v>
      </c>
      <c r="I39" s="40">
        <v>0</v>
      </c>
      <c r="J39" s="40">
        <v>3.3</v>
      </c>
      <c r="K39" s="40">
        <v>0.7</v>
      </c>
      <c r="L39" s="40">
        <v>28.500000000000004</v>
      </c>
      <c r="M39" s="17"/>
      <c r="N39" s="4"/>
    </row>
    <row r="40" spans="1:14" s="2" customFormat="1" ht="30" customHeight="1" x14ac:dyDescent="0.25">
      <c r="A40" s="32" t="s">
        <v>19</v>
      </c>
      <c r="B40" s="33">
        <f t="shared" ref="B40:L40" si="7">SUM(B39,B38,B37,B36,B35,B30)</f>
        <v>12146.599999999999</v>
      </c>
      <c r="C40" s="33">
        <f t="shared" si="7"/>
        <v>81.5</v>
      </c>
      <c r="D40" s="33">
        <f t="shared" si="7"/>
        <v>49.9</v>
      </c>
      <c r="E40" s="33">
        <f t="shared" si="7"/>
        <v>29.700000000000003</v>
      </c>
      <c r="F40" s="33">
        <f t="shared" si="7"/>
        <v>1175.5</v>
      </c>
      <c r="G40" s="33">
        <f t="shared" si="7"/>
        <v>444.3</v>
      </c>
      <c r="H40" s="33">
        <f t="shared" si="7"/>
        <v>100.10000000000001</v>
      </c>
      <c r="I40" s="33">
        <f t="shared" si="7"/>
        <v>36.5</v>
      </c>
      <c r="J40" s="33">
        <f t="shared" si="7"/>
        <v>2328.1999999999998</v>
      </c>
      <c r="K40" s="33">
        <f t="shared" si="7"/>
        <v>154.39999999999998</v>
      </c>
      <c r="L40" s="33">
        <f t="shared" si="7"/>
        <v>16546.699999999997</v>
      </c>
      <c r="M40" s="17"/>
      <c r="N40" s="4"/>
    </row>
    <row r="41" spans="1:14" s="2" customFormat="1" x14ac:dyDescent="0.25">
      <c r="A41" s="9" t="s">
        <v>33</v>
      </c>
      <c r="B41" s="20">
        <v>55.1</v>
      </c>
      <c r="C41" s="20">
        <v>0</v>
      </c>
      <c r="D41" s="20">
        <v>0</v>
      </c>
      <c r="E41" s="20">
        <v>0</v>
      </c>
      <c r="F41" s="20">
        <v>1</v>
      </c>
      <c r="G41" s="20">
        <v>92.1</v>
      </c>
      <c r="H41" s="20">
        <v>0</v>
      </c>
      <c r="I41" s="20">
        <v>0</v>
      </c>
      <c r="J41" s="20">
        <v>75.900000000000006</v>
      </c>
      <c r="K41" s="20">
        <v>11.6</v>
      </c>
      <c r="L41" s="20">
        <v>235.7</v>
      </c>
      <c r="M41" s="8"/>
      <c r="N41" s="4"/>
    </row>
    <row r="42" spans="1:14" s="2" customFormat="1" x14ac:dyDescent="0.25">
      <c r="A42" s="9" t="s">
        <v>21</v>
      </c>
      <c r="B42" s="20">
        <f>SUM(B43:B44)</f>
        <v>160.80000000000001</v>
      </c>
      <c r="C42" s="20">
        <f t="shared" ref="C42:L42" si="8">SUM(C43:C44)</f>
        <v>0</v>
      </c>
      <c r="D42" s="20">
        <f t="shared" si="8"/>
        <v>0</v>
      </c>
      <c r="E42" s="20">
        <f t="shared" si="8"/>
        <v>0</v>
      </c>
      <c r="F42" s="20">
        <f t="shared" si="8"/>
        <v>2.4</v>
      </c>
      <c r="G42" s="20">
        <f t="shared" si="8"/>
        <v>7.3</v>
      </c>
      <c r="H42" s="20">
        <f t="shared" si="8"/>
        <v>0</v>
      </c>
      <c r="I42" s="20">
        <f t="shared" si="8"/>
        <v>0</v>
      </c>
      <c r="J42" s="20">
        <f t="shared" si="8"/>
        <v>261.3</v>
      </c>
      <c r="K42" s="20">
        <f t="shared" si="8"/>
        <v>1.2</v>
      </c>
      <c r="L42" s="20">
        <f t="shared" si="8"/>
        <v>433</v>
      </c>
      <c r="M42" s="8"/>
      <c r="N42" s="4"/>
    </row>
    <row r="43" spans="1:14" s="2" customFormat="1" ht="26.4" x14ac:dyDescent="0.25">
      <c r="A43" s="11" t="s">
        <v>57</v>
      </c>
      <c r="B43" s="18">
        <v>160.80000000000001</v>
      </c>
      <c r="C43" s="18">
        <v>0</v>
      </c>
      <c r="D43" s="18">
        <v>0</v>
      </c>
      <c r="E43" s="18">
        <v>0</v>
      </c>
      <c r="F43" s="18">
        <v>2.4</v>
      </c>
      <c r="G43" s="18">
        <v>7.3</v>
      </c>
      <c r="H43" s="18">
        <v>0</v>
      </c>
      <c r="I43" s="18">
        <v>0</v>
      </c>
      <c r="J43" s="18">
        <v>90.3</v>
      </c>
      <c r="K43" s="18">
        <v>1.2</v>
      </c>
      <c r="L43" s="18">
        <v>262</v>
      </c>
      <c r="M43" s="17"/>
      <c r="N43" s="4"/>
    </row>
    <row r="44" spans="1:14" ht="27.6" customHeight="1" x14ac:dyDescent="0.25">
      <c r="A44" s="36" t="s">
        <v>58</v>
      </c>
      <c r="B44" s="38" t="s">
        <v>11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171</v>
      </c>
      <c r="K44" s="38">
        <v>0</v>
      </c>
      <c r="L44" s="38">
        <v>171</v>
      </c>
      <c r="M44" s="17"/>
      <c r="N44" s="4"/>
    </row>
    <row r="45" spans="1:14" ht="16.649999999999999" customHeight="1" thickBot="1" x14ac:dyDescent="0.3">
      <c r="A45" s="34" t="s">
        <v>22</v>
      </c>
      <c r="B45" s="35">
        <f>SUM(B42,B41,B40)</f>
        <v>12362.499999999998</v>
      </c>
      <c r="C45" s="35">
        <f t="shared" ref="C45:J45" si="9">SUM(C42,C41,C40)</f>
        <v>81.5</v>
      </c>
      <c r="D45" s="35">
        <f t="shared" si="9"/>
        <v>49.9</v>
      </c>
      <c r="E45" s="35">
        <f t="shared" si="9"/>
        <v>29.700000000000003</v>
      </c>
      <c r="F45" s="35">
        <f t="shared" si="9"/>
        <v>1178.9000000000001</v>
      </c>
      <c r="G45" s="35">
        <f t="shared" si="9"/>
        <v>543.70000000000005</v>
      </c>
      <c r="H45" s="35">
        <f t="shared" si="9"/>
        <v>100.10000000000001</v>
      </c>
      <c r="I45" s="35">
        <f t="shared" si="9"/>
        <v>36.5</v>
      </c>
      <c r="J45" s="35">
        <f t="shared" si="9"/>
        <v>2665.3999999999996</v>
      </c>
      <c r="K45" s="35">
        <f>SUM(K42,K41,K40)</f>
        <v>167.2</v>
      </c>
      <c r="L45" s="35">
        <f>SUM(L42,L41,L40)</f>
        <v>17215.399999999998</v>
      </c>
      <c r="M45" s="17"/>
      <c r="N45" s="4"/>
    </row>
    <row r="46" spans="1:14" s="2" customFormat="1" ht="12.75" customHeight="1" x14ac:dyDescent="0.2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7"/>
    </row>
    <row r="47" spans="1:14" s="2" customFormat="1" ht="16.649999999999999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  <c r="N47"/>
    </row>
    <row r="48" spans="1:14" s="2" customFormat="1" ht="19.64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/>
      <c r="N48"/>
    </row>
    <row r="49" spans="1:14" s="2" customFormat="1" ht="19.64999999999999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</row>
  </sheetData>
  <customSheetViews>
    <customSheetView guid="{1FBEE9B6-14ED-49B5-9318-630E24AD4016}" showGridLines="0" showRuler="0"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 topLeftCell="A3">
      <selection activeCell="A27" sqref="A27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DA0DD86C-7841-4A26-AFB2-F404ACA7C37B}" showGridLines="0" hiddenRows="1" hiddenColumns="1" showRuler="0" topLeftCell="B1">
      <selection activeCell="B26" sqref="B26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3257-9FBB-4B1B-AF58-0446967B5CE5}">
  <sheetPr codeName="Sheet2">
    <pageSetUpPr autoPageBreaks="0"/>
  </sheetPr>
  <dimension ref="A1:M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6.109375" style="1" bestFit="1" customWidth="1"/>
    <col min="3" max="3" width="14.33203125" style="1" customWidth="1"/>
    <col min="4" max="4" width="12.33203125" style="1" bestFit="1" customWidth="1"/>
    <col min="5" max="5" width="17.88671875" style="1" customWidth="1"/>
    <col min="6" max="6" width="16.109375" style="1" customWidth="1"/>
    <col min="7" max="7" width="12.44140625" style="1" bestFit="1" customWidth="1"/>
    <col min="8" max="8" width="16.5546875" style="1" customWidth="1"/>
    <col min="9" max="9" width="20.33203125" style="1" customWidth="1"/>
    <col min="10" max="10" width="16.6640625" style="1" customWidth="1"/>
    <col min="11" max="11" width="16.33203125" style="1" customWidth="1"/>
    <col min="12" max="12" width="12.6640625" style="1" customWidth="1"/>
  </cols>
  <sheetData>
    <row r="1" spans="1:13" ht="19.649999999999999" customHeight="1" x14ac:dyDescent="0.25">
      <c r="A1" s="4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5" x14ac:dyDescent="0.25">
      <c r="A2" s="44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5" x14ac:dyDescent="0.25">
      <c r="A3" s="44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5" x14ac:dyDescent="0.25">
      <c r="A4" s="44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ht="15" x14ac:dyDescent="0.25">
      <c r="A5" s="44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15" x14ac:dyDescent="0.25">
      <c r="A6" s="44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15" x14ac:dyDescent="0.25">
      <c r="A7" s="44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ht="15" x14ac:dyDescent="0.25">
      <c r="A8" s="44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3" ht="16.649999999999999" customHeight="1" thickBo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3" ht="73.2" customHeight="1" thickBot="1" x14ac:dyDescent="0.3">
      <c r="A10" s="26" t="s">
        <v>0</v>
      </c>
      <c r="B10" s="27" t="s">
        <v>43</v>
      </c>
      <c r="C10" s="27" t="s">
        <v>44</v>
      </c>
      <c r="D10" s="27" t="s">
        <v>45</v>
      </c>
      <c r="E10" s="27" t="s">
        <v>48</v>
      </c>
      <c r="F10" s="27" t="s">
        <v>1</v>
      </c>
      <c r="G10" s="27" t="s">
        <v>2</v>
      </c>
      <c r="H10" s="27" t="s">
        <v>3</v>
      </c>
      <c r="I10" s="27" t="s">
        <v>4</v>
      </c>
      <c r="J10" s="27" t="s">
        <v>5</v>
      </c>
      <c r="K10" s="27" t="s">
        <v>6</v>
      </c>
      <c r="L10" s="27" t="s">
        <v>7</v>
      </c>
    </row>
    <row r="11" spans="1:13" x14ac:dyDescent="0.25">
      <c r="A11" s="9" t="s">
        <v>8</v>
      </c>
      <c r="B11" s="20">
        <f>SUM(B12:B13)</f>
        <v>12365.6</v>
      </c>
      <c r="C11" s="20">
        <f t="shared" ref="C11:L11" si="0">SUM(C12:C13)</f>
        <v>74.400000000000006</v>
      </c>
      <c r="D11" s="20">
        <f t="shared" si="0"/>
        <v>49.2</v>
      </c>
      <c r="E11" s="20">
        <f t="shared" si="0"/>
        <v>22.9</v>
      </c>
      <c r="F11" s="20">
        <f t="shared" si="0"/>
        <v>1185.5999999999999</v>
      </c>
      <c r="G11" s="20">
        <f t="shared" si="0"/>
        <v>514.20000000000005</v>
      </c>
      <c r="H11" s="20">
        <f t="shared" si="0"/>
        <v>102.9</v>
      </c>
      <c r="I11" s="20">
        <f t="shared" si="0"/>
        <v>39.1</v>
      </c>
      <c r="J11" s="20">
        <f t="shared" si="0"/>
        <v>1844.5</v>
      </c>
      <c r="K11" s="20">
        <f t="shared" si="0"/>
        <v>132.80000000000001</v>
      </c>
      <c r="L11" s="20">
        <f t="shared" si="0"/>
        <v>16331.2</v>
      </c>
      <c r="M11" s="4"/>
    </row>
    <row r="12" spans="1:13" ht="15" customHeight="1" x14ac:dyDescent="0.25">
      <c r="A12" s="10" t="s">
        <v>9</v>
      </c>
      <c r="B12" s="18">
        <v>12365.6</v>
      </c>
      <c r="C12" s="18">
        <v>74.400000000000006</v>
      </c>
      <c r="D12" s="18">
        <v>49.2</v>
      </c>
      <c r="E12" s="18">
        <v>22.9</v>
      </c>
      <c r="F12" s="18">
        <v>1185.5999999999999</v>
      </c>
      <c r="G12" s="18">
        <v>514.20000000000005</v>
      </c>
      <c r="H12" s="18">
        <v>102.9</v>
      </c>
      <c r="I12" s="18">
        <v>39.1</v>
      </c>
      <c r="J12" s="18">
        <v>1844.5</v>
      </c>
      <c r="K12" s="18">
        <v>132.80000000000001</v>
      </c>
      <c r="L12" s="18">
        <v>16331.2</v>
      </c>
      <c r="M12" s="4"/>
    </row>
    <row r="13" spans="1:13" ht="15" customHeight="1" x14ac:dyDescent="0.25">
      <c r="A13" s="11" t="s">
        <v>10</v>
      </c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0</v>
      </c>
      <c r="M13" s="4"/>
    </row>
    <row r="14" spans="1:13" ht="19.649999999999999" customHeight="1" x14ac:dyDescent="0.25">
      <c r="A14" s="12" t="s">
        <v>12</v>
      </c>
      <c r="B14" s="19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4"/>
    </row>
    <row r="15" spans="1:13" ht="12.75" customHeight="1" x14ac:dyDescent="0.25">
      <c r="A15" s="9" t="s">
        <v>13</v>
      </c>
      <c r="B15" s="20">
        <f>SUM(B16:B17)</f>
        <v>48</v>
      </c>
      <c r="C15" s="20">
        <f t="shared" ref="C15:L15" si="1">SUM(C16:C17)</f>
        <v>0</v>
      </c>
      <c r="D15" s="20">
        <f t="shared" si="1"/>
        <v>0</v>
      </c>
      <c r="E15" s="20">
        <f t="shared" si="1"/>
        <v>0</v>
      </c>
      <c r="F15" s="20">
        <f t="shared" si="1"/>
        <v>0.8</v>
      </c>
      <c r="G15" s="20">
        <f t="shared" si="1"/>
        <v>1.8</v>
      </c>
      <c r="H15" s="20">
        <f t="shared" si="1"/>
        <v>0</v>
      </c>
      <c r="I15" s="20">
        <f t="shared" si="1"/>
        <v>0</v>
      </c>
      <c r="J15" s="20">
        <f t="shared" si="1"/>
        <v>4.0999999999999996</v>
      </c>
      <c r="K15" s="20">
        <f t="shared" si="1"/>
        <v>0.6</v>
      </c>
      <c r="L15" s="20">
        <f t="shared" si="1"/>
        <v>55.3</v>
      </c>
      <c r="M15" s="4"/>
    </row>
    <row r="16" spans="1:13" s="3" customFormat="1" ht="20.100000000000001" customHeight="1" x14ac:dyDescent="0.25">
      <c r="A16" s="10" t="s">
        <v>14</v>
      </c>
      <c r="B16" s="18">
        <v>48</v>
      </c>
      <c r="C16" s="18">
        <v>0</v>
      </c>
      <c r="D16" s="18">
        <v>0</v>
      </c>
      <c r="E16" s="18">
        <v>0</v>
      </c>
      <c r="F16" s="18">
        <v>0.8</v>
      </c>
      <c r="G16" s="18">
        <v>1.8</v>
      </c>
      <c r="H16" s="18">
        <v>0</v>
      </c>
      <c r="I16" s="18">
        <v>0</v>
      </c>
      <c r="J16" s="18">
        <v>4.0999999999999996</v>
      </c>
      <c r="K16" s="18">
        <v>0.6</v>
      </c>
      <c r="L16" s="18">
        <v>55.3</v>
      </c>
      <c r="M16" s="4"/>
    </row>
    <row r="17" spans="1:13" s="2" customFormat="1" ht="16.649999999999999" customHeight="1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4"/>
    </row>
    <row r="18" spans="1:13" ht="16.649999999999999" customHeight="1" x14ac:dyDescent="0.25">
      <c r="A18" s="12" t="s">
        <v>16</v>
      </c>
      <c r="B18" s="19" t="s">
        <v>11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4"/>
    </row>
    <row r="19" spans="1:13" s="2" customFormat="1" ht="27.6" customHeight="1" x14ac:dyDescent="0.25">
      <c r="A19" s="12" t="s">
        <v>59</v>
      </c>
      <c r="B19" s="19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4"/>
    </row>
    <row r="20" spans="1:13" s="3" customFormat="1" ht="20.100000000000001" customHeight="1" x14ac:dyDescent="0.25">
      <c r="A20" s="13" t="s">
        <v>17</v>
      </c>
      <c r="B20" s="19">
        <v>111.7</v>
      </c>
      <c r="C20" s="19">
        <v>1.9</v>
      </c>
      <c r="D20" s="19">
        <v>0.5</v>
      </c>
      <c r="E20" s="19">
        <v>3.9</v>
      </c>
      <c r="F20" s="19">
        <v>18.899999999999999</v>
      </c>
      <c r="G20" s="19">
        <v>0.8</v>
      </c>
      <c r="H20" s="19">
        <v>0</v>
      </c>
      <c r="I20" s="19">
        <v>0</v>
      </c>
      <c r="J20" s="19">
        <v>949</v>
      </c>
      <c r="K20" s="19">
        <v>0.1</v>
      </c>
      <c r="L20" s="19">
        <v>1086.8</v>
      </c>
      <c r="M20" s="4"/>
    </row>
    <row r="21" spans="1:13" s="2" customFormat="1" ht="16.649999999999999" customHeight="1" x14ac:dyDescent="0.25">
      <c r="A21" s="30" t="s">
        <v>18</v>
      </c>
      <c r="B21" s="31">
        <f t="shared" ref="B21:L21" si="2">-SUM(-B45,B23,B24,B20,B19,B18,B14,B11,B15)</f>
        <v>-75.600000000002183</v>
      </c>
      <c r="C21" s="31">
        <f t="shared" si="2"/>
        <v>-1.5000000000000142</v>
      </c>
      <c r="D21" s="31">
        <f t="shared" si="2"/>
        <v>1</v>
      </c>
      <c r="E21" s="31">
        <f t="shared" si="2"/>
        <v>-3.3999999999999986</v>
      </c>
      <c r="F21" s="31">
        <f t="shared" si="2"/>
        <v>-15.700000000000092</v>
      </c>
      <c r="G21" s="31">
        <f t="shared" si="2"/>
        <v>-8.500000000000103</v>
      </c>
      <c r="H21" s="31">
        <f t="shared" si="2"/>
        <v>0.79999999999999716</v>
      </c>
      <c r="I21" s="31">
        <f t="shared" si="2"/>
        <v>-0.60000000000000142</v>
      </c>
      <c r="J21" s="31">
        <f t="shared" si="2"/>
        <v>-91.700000000000358</v>
      </c>
      <c r="K21" s="31">
        <f t="shared" si="2"/>
        <v>-7.8000000000000167</v>
      </c>
      <c r="L21" s="31">
        <f t="shared" si="2"/>
        <v>-203.00000000000074</v>
      </c>
      <c r="M21" s="4"/>
    </row>
    <row r="22" spans="1:13" s="2" customFormat="1" ht="30" customHeight="1" x14ac:dyDescent="0.25">
      <c r="A22" s="32" t="s">
        <v>19</v>
      </c>
      <c r="B22" s="33">
        <f t="shared" ref="B22:L22" si="3">SUM(B21,B20,B19,B18,B15,B14,B11)</f>
        <v>12449.699999999999</v>
      </c>
      <c r="C22" s="33">
        <f t="shared" si="3"/>
        <v>74.8</v>
      </c>
      <c r="D22" s="33">
        <f t="shared" si="3"/>
        <v>50.7</v>
      </c>
      <c r="E22" s="33">
        <f t="shared" si="3"/>
        <v>23.4</v>
      </c>
      <c r="F22" s="33">
        <f t="shared" si="3"/>
        <v>1189.5999999999999</v>
      </c>
      <c r="G22" s="33">
        <f t="shared" si="3"/>
        <v>508.29999999999995</v>
      </c>
      <c r="H22" s="33">
        <f t="shared" si="3"/>
        <v>103.7</v>
      </c>
      <c r="I22" s="33">
        <f t="shared" si="3"/>
        <v>38.5</v>
      </c>
      <c r="J22" s="33">
        <f t="shared" si="3"/>
        <v>2705.8999999999996</v>
      </c>
      <c r="K22" s="33">
        <f t="shared" si="3"/>
        <v>125.69999999999999</v>
      </c>
      <c r="L22" s="33">
        <f t="shared" si="3"/>
        <v>17270.3</v>
      </c>
      <c r="M22" s="4"/>
    </row>
    <row r="23" spans="1:13" s="2" customFormat="1" ht="16.649999999999999" customHeight="1" x14ac:dyDescent="0.25">
      <c r="A23" s="9" t="s">
        <v>20</v>
      </c>
      <c r="B23" s="20">
        <v>84.1</v>
      </c>
      <c r="C23" s="20">
        <v>0</v>
      </c>
      <c r="D23" s="20">
        <v>0</v>
      </c>
      <c r="E23" s="20">
        <v>0</v>
      </c>
      <c r="F23" s="20">
        <v>1.7</v>
      </c>
      <c r="G23" s="20">
        <v>17</v>
      </c>
      <c r="H23" s="20">
        <v>0</v>
      </c>
      <c r="I23" s="20">
        <v>0</v>
      </c>
      <c r="J23" s="20">
        <v>14</v>
      </c>
      <c r="K23" s="20">
        <v>42.4</v>
      </c>
      <c r="L23" s="20">
        <v>159.19999999999999</v>
      </c>
      <c r="M23" s="4"/>
    </row>
    <row r="24" spans="1:13" s="2" customFormat="1" ht="16.649999999999999" customHeight="1" x14ac:dyDescent="0.25">
      <c r="A24" s="9" t="s">
        <v>21</v>
      </c>
      <c r="B24" s="20">
        <f>SUM(B25)</f>
        <v>4.5</v>
      </c>
      <c r="C24" s="20">
        <f t="shared" ref="C24:L24" si="4">SUM(C25)</f>
        <v>0</v>
      </c>
      <c r="D24" s="20">
        <f t="shared" si="4"/>
        <v>0</v>
      </c>
      <c r="E24" s="20">
        <f t="shared" si="4"/>
        <v>0</v>
      </c>
      <c r="F24" s="20">
        <f t="shared" si="4"/>
        <v>0.5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0.5</v>
      </c>
      <c r="K24" s="20">
        <f t="shared" si="4"/>
        <v>0.5</v>
      </c>
      <c r="L24" s="20">
        <f t="shared" si="4"/>
        <v>6</v>
      </c>
      <c r="M24" s="4"/>
    </row>
    <row r="25" spans="1:13" s="2" customFormat="1" ht="31.2" customHeight="1" x14ac:dyDescent="0.25">
      <c r="A25" s="36" t="s">
        <v>55</v>
      </c>
      <c r="B25" s="37">
        <v>4.5</v>
      </c>
      <c r="C25" s="37">
        <v>0</v>
      </c>
      <c r="D25" s="37">
        <v>0</v>
      </c>
      <c r="E25" s="37">
        <v>0</v>
      </c>
      <c r="F25" s="37">
        <v>0.5</v>
      </c>
      <c r="G25" s="37">
        <v>0</v>
      </c>
      <c r="H25" s="37">
        <v>0</v>
      </c>
      <c r="I25" s="37">
        <v>0</v>
      </c>
      <c r="J25" s="37">
        <v>0.5</v>
      </c>
      <c r="K25" s="37">
        <v>0.5</v>
      </c>
      <c r="L25" s="38">
        <v>6</v>
      </c>
      <c r="M25" s="4"/>
    </row>
    <row r="26" spans="1:13" ht="19.5" customHeight="1" thickBot="1" x14ac:dyDescent="0.3">
      <c r="A26" s="34" t="s">
        <v>22</v>
      </c>
      <c r="B26" s="35">
        <f>SUM(B24,B23,B22)</f>
        <v>12538.3</v>
      </c>
      <c r="C26" s="35">
        <f t="shared" ref="C26:K26" si="5">SUM(C24,C23,C22)</f>
        <v>74.8</v>
      </c>
      <c r="D26" s="35">
        <f t="shared" si="5"/>
        <v>50.7</v>
      </c>
      <c r="E26" s="35">
        <f t="shared" si="5"/>
        <v>23.4</v>
      </c>
      <c r="F26" s="35">
        <f t="shared" si="5"/>
        <v>1191.8</v>
      </c>
      <c r="G26" s="35">
        <f t="shared" si="5"/>
        <v>525.29999999999995</v>
      </c>
      <c r="H26" s="35">
        <f t="shared" si="5"/>
        <v>103.7</v>
      </c>
      <c r="I26" s="35">
        <f t="shared" si="5"/>
        <v>38.5</v>
      </c>
      <c r="J26" s="35">
        <f t="shared" si="5"/>
        <v>2720.3999999999996</v>
      </c>
      <c r="K26" s="35">
        <f t="shared" si="5"/>
        <v>168.6</v>
      </c>
      <c r="L26" s="35">
        <f>SUM(L24,L23,L22)</f>
        <v>17435.5</v>
      </c>
      <c r="M26" s="4"/>
    </row>
    <row r="27" spans="1:13" ht="16.649999999999999" customHeight="1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</row>
    <row r="28" spans="1:13" s="2" customFormat="1" ht="12.75" customHeight="1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4"/>
    </row>
    <row r="29" spans="1:13" s="2" customFormat="1" ht="76.2" customHeight="1" thickBot="1" x14ac:dyDescent="0.3">
      <c r="A29" s="26" t="s">
        <v>23</v>
      </c>
      <c r="B29" s="27" t="s">
        <v>43</v>
      </c>
      <c r="C29" s="27" t="s">
        <v>44</v>
      </c>
      <c r="D29" s="27" t="s">
        <v>45</v>
      </c>
      <c r="E29" s="27" t="s">
        <v>48</v>
      </c>
      <c r="F29" s="27" t="s">
        <v>1</v>
      </c>
      <c r="G29" s="27" t="s">
        <v>2</v>
      </c>
      <c r="H29" s="27" t="s">
        <v>3</v>
      </c>
      <c r="I29" s="27" t="s">
        <v>4</v>
      </c>
      <c r="J29" s="27" t="s">
        <v>5</v>
      </c>
      <c r="K29" s="27" t="s">
        <v>6</v>
      </c>
      <c r="L29" s="27" t="s">
        <v>7</v>
      </c>
      <c r="M29" s="4"/>
    </row>
    <row r="30" spans="1:13" s="2" customFormat="1" ht="19.649999999999999" customHeight="1" x14ac:dyDescent="0.25">
      <c r="A30" s="9" t="s">
        <v>24</v>
      </c>
      <c r="B30" s="20">
        <f>SUM(B31:B34)</f>
        <v>1593.4</v>
      </c>
      <c r="C30" s="20">
        <f t="shared" ref="C30:L30" si="6">SUM(C31:C34)</f>
        <v>0</v>
      </c>
      <c r="D30" s="20">
        <f t="shared" si="6"/>
        <v>0</v>
      </c>
      <c r="E30" s="20">
        <f t="shared" si="6"/>
        <v>0</v>
      </c>
      <c r="F30" s="20">
        <f t="shared" si="6"/>
        <v>209.29999999999998</v>
      </c>
      <c r="G30" s="20">
        <f t="shared" si="6"/>
        <v>462.7</v>
      </c>
      <c r="H30" s="20">
        <f t="shared" si="6"/>
        <v>102.7</v>
      </c>
      <c r="I30" s="20">
        <f t="shared" si="6"/>
        <v>38.5</v>
      </c>
      <c r="J30" s="20">
        <f t="shared" si="6"/>
        <v>2427.4999999999995</v>
      </c>
      <c r="K30" s="20">
        <f t="shared" si="6"/>
        <v>159.69999999999999</v>
      </c>
      <c r="L30" s="20">
        <f t="shared" si="6"/>
        <v>4993.8</v>
      </c>
      <c r="M30" s="4"/>
    </row>
    <row r="31" spans="1:13" ht="16.649999999999999" customHeight="1" x14ac:dyDescent="0.25">
      <c r="A31" s="15" t="s">
        <v>25</v>
      </c>
      <c r="B31" s="18">
        <v>1244.9000000000001</v>
      </c>
      <c r="C31" s="18">
        <v>0</v>
      </c>
      <c r="D31" s="18">
        <v>0</v>
      </c>
      <c r="E31" s="18">
        <v>0</v>
      </c>
      <c r="F31" s="18">
        <v>84.5</v>
      </c>
      <c r="G31" s="18">
        <v>1</v>
      </c>
      <c r="H31" s="18">
        <v>0</v>
      </c>
      <c r="I31" s="18">
        <v>0</v>
      </c>
      <c r="J31" s="18">
        <v>77.5</v>
      </c>
      <c r="K31" s="18">
        <v>43.3</v>
      </c>
      <c r="L31" s="18">
        <v>1451.2</v>
      </c>
      <c r="M31" s="4"/>
    </row>
    <row r="32" spans="1:13" x14ac:dyDescent="0.25">
      <c r="A32" s="15" t="s">
        <v>26</v>
      </c>
      <c r="B32" s="18">
        <v>70.900000000000006</v>
      </c>
      <c r="C32" s="18">
        <v>0</v>
      </c>
      <c r="D32" s="18">
        <v>0</v>
      </c>
      <c r="E32" s="18">
        <v>0</v>
      </c>
      <c r="F32" s="18">
        <v>110.2</v>
      </c>
      <c r="G32" s="18">
        <v>445.4</v>
      </c>
      <c r="H32" s="18">
        <v>102.7</v>
      </c>
      <c r="I32" s="18">
        <v>38.5</v>
      </c>
      <c r="J32" s="18">
        <v>2336.6999999999998</v>
      </c>
      <c r="K32" s="18">
        <v>115.1</v>
      </c>
      <c r="L32" s="18">
        <v>3219.4999999999995</v>
      </c>
      <c r="M32" s="4"/>
    </row>
    <row r="33" spans="1:13" ht="25.8" customHeight="1" x14ac:dyDescent="0.25">
      <c r="A33" s="15" t="s">
        <v>27</v>
      </c>
      <c r="B33" s="18">
        <v>277.60000000000002</v>
      </c>
      <c r="C33" s="18">
        <v>0</v>
      </c>
      <c r="D33" s="18">
        <v>0</v>
      </c>
      <c r="E33" s="18">
        <v>0</v>
      </c>
      <c r="F33" s="18">
        <v>14.6</v>
      </c>
      <c r="G33" s="18">
        <v>0</v>
      </c>
      <c r="H33" s="18">
        <v>0</v>
      </c>
      <c r="I33" s="18">
        <v>0</v>
      </c>
      <c r="J33" s="18">
        <v>7.6</v>
      </c>
      <c r="K33" s="18">
        <v>1.3</v>
      </c>
      <c r="L33" s="18">
        <v>301.10000000000008</v>
      </c>
      <c r="M33" s="4"/>
    </row>
    <row r="34" spans="1:13" s="2" customFormat="1" ht="15" customHeight="1" x14ac:dyDescent="0.25">
      <c r="A34" s="15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16.3</v>
      </c>
      <c r="H34" s="18">
        <v>0</v>
      </c>
      <c r="I34" s="18">
        <v>0</v>
      </c>
      <c r="J34" s="18">
        <v>5.7</v>
      </c>
      <c r="K34" s="18">
        <v>0</v>
      </c>
      <c r="L34" s="18">
        <v>22</v>
      </c>
      <c r="M34" s="4"/>
    </row>
    <row r="35" spans="1:13" s="2" customFormat="1" ht="28.2" customHeight="1" x14ac:dyDescent="0.25">
      <c r="A35" s="12" t="s">
        <v>56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>
        <v>0</v>
      </c>
      <c r="M35" s="4"/>
    </row>
    <row r="36" spans="1:13" s="2" customFormat="1" ht="30.6" customHeight="1" x14ac:dyDescent="0.25">
      <c r="A36" s="12" t="s">
        <v>29</v>
      </c>
      <c r="B36" s="19">
        <v>10765.9</v>
      </c>
      <c r="C36" s="19">
        <v>74.8</v>
      </c>
      <c r="D36" s="19">
        <v>50.5</v>
      </c>
      <c r="E36" s="19">
        <v>23.2</v>
      </c>
      <c r="F36" s="19">
        <v>977.4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11891.8</v>
      </c>
      <c r="M36" s="4"/>
    </row>
    <row r="37" spans="1:13" s="2" customFormat="1" ht="31.8" customHeight="1" x14ac:dyDescent="0.25">
      <c r="A37" s="12" t="s">
        <v>30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>
        <v>10.9</v>
      </c>
      <c r="K37" s="19" t="s">
        <v>11</v>
      </c>
      <c r="L37" s="19">
        <v>10.9</v>
      </c>
      <c r="M37" s="4"/>
    </row>
    <row r="38" spans="1:13" s="2" customFormat="1" ht="30" customHeight="1" x14ac:dyDescent="0.25">
      <c r="A38" s="12" t="s">
        <v>31</v>
      </c>
      <c r="B38" s="19">
        <v>40</v>
      </c>
      <c r="C38" s="19">
        <v>0</v>
      </c>
      <c r="D38" s="19">
        <v>0.2</v>
      </c>
      <c r="E38" s="19">
        <v>0</v>
      </c>
      <c r="F38" s="19">
        <v>0.1</v>
      </c>
      <c r="G38" s="19">
        <v>1</v>
      </c>
      <c r="H38" s="19">
        <v>0</v>
      </c>
      <c r="I38" s="19">
        <v>0</v>
      </c>
      <c r="J38" s="19">
        <v>7.2</v>
      </c>
      <c r="K38" s="19">
        <v>0</v>
      </c>
      <c r="L38" s="19">
        <v>48.500000000000007</v>
      </c>
      <c r="M38" s="4"/>
    </row>
    <row r="39" spans="1:13" s="2" customFormat="1" ht="30" customHeight="1" x14ac:dyDescent="0.25">
      <c r="A39" s="39" t="s">
        <v>32</v>
      </c>
      <c r="B39" s="40">
        <v>4.0999999999999996</v>
      </c>
      <c r="C39" s="40">
        <v>0</v>
      </c>
      <c r="D39" s="40">
        <v>0</v>
      </c>
      <c r="E39" s="40">
        <v>0.2</v>
      </c>
      <c r="F39" s="40">
        <v>2.8</v>
      </c>
      <c r="G39" s="40">
        <v>0.1</v>
      </c>
      <c r="H39" s="40">
        <v>1</v>
      </c>
      <c r="I39" s="40">
        <v>0</v>
      </c>
      <c r="J39" s="40">
        <v>6.3</v>
      </c>
      <c r="K39" s="40">
        <v>0.1</v>
      </c>
      <c r="L39" s="40">
        <v>14.6</v>
      </c>
      <c r="M39" s="4"/>
    </row>
    <row r="40" spans="1:13" s="2" customFormat="1" ht="30" customHeight="1" x14ac:dyDescent="0.25">
      <c r="A40" s="32" t="s">
        <v>19</v>
      </c>
      <c r="B40" s="33">
        <f t="shared" ref="B40:L40" si="7">SUM(B39,B38,B37,B36,B35,B30)</f>
        <v>12403.4</v>
      </c>
      <c r="C40" s="33">
        <f t="shared" si="7"/>
        <v>74.8</v>
      </c>
      <c r="D40" s="33">
        <f t="shared" si="7"/>
        <v>50.7</v>
      </c>
      <c r="E40" s="33">
        <f t="shared" si="7"/>
        <v>23.4</v>
      </c>
      <c r="F40" s="33">
        <f t="shared" si="7"/>
        <v>1189.5999999999999</v>
      </c>
      <c r="G40" s="33">
        <f t="shared" si="7"/>
        <v>463.8</v>
      </c>
      <c r="H40" s="33">
        <f t="shared" si="7"/>
        <v>103.7</v>
      </c>
      <c r="I40" s="33">
        <f t="shared" si="7"/>
        <v>38.5</v>
      </c>
      <c r="J40" s="33">
        <f t="shared" si="7"/>
        <v>2451.8999999999996</v>
      </c>
      <c r="K40" s="33">
        <f t="shared" si="7"/>
        <v>159.79999999999998</v>
      </c>
      <c r="L40" s="33">
        <f t="shared" si="7"/>
        <v>16959.599999999999</v>
      </c>
      <c r="M40" s="4"/>
    </row>
    <row r="41" spans="1:13" s="2" customFormat="1" ht="16.8" customHeight="1" x14ac:dyDescent="0.25">
      <c r="A41" s="9" t="s">
        <v>33</v>
      </c>
      <c r="B41" s="20">
        <v>26.8</v>
      </c>
      <c r="C41" s="20">
        <v>0</v>
      </c>
      <c r="D41" s="20">
        <v>0</v>
      </c>
      <c r="E41" s="20">
        <v>0</v>
      </c>
      <c r="F41" s="20">
        <v>0.6</v>
      </c>
      <c r="G41" s="20">
        <v>55.6</v>
      </c>
      <c r="H41" s="20">
        <v>0</v>
      </c>
      <c r="I41" s="20">
        <v>0</v>
      </c>
      <c r="J41" s="20">
        <v>68.2</v>
      </c>
      <c r="K41" s="20">
        <v>8.1</v>
      </c>
      <c r="L41" s="20">
        <v>159.29999999999998</v>
      </c>
      <c r="M41" s="4"/>
    </row>
    <row r="42" spans="1:13" s="2" customFormat="1" x14ac:dyDescent="0.25">
      <c r="A42" s="9" t="s">
        <v>21</v>
      </c>
      <c r="B42" s="20">
        <f>SUM(B43:B44)</f>
        <v>108.1</v>
      </c>
      <c r="C42" s="20">
        <f t="shared" ref="C42:L42" si="8">SUM(C43:C44)</f>
        <v>0</v>
      </c>
      <c r="D42" s="20">
        <f t="shared" si="8"/>
        <v>0</v>
      </c>
      <c r="E42" s="20">
        <f t="shared" si="8"/>
        <v>0</v>
      </c>
      <c r="F42" s="20">
        <f t="shared" si="8"/>
        <v>1.6</v>
      </c>
      <c r="G42" s="20">
        <f t="shared" si="8"/>
        <v>5.9</v>
      </c>
      <c r="H42" s="20">
        <f t="shared" si="8"/>
        <v>0</v>
      </c>
      <c r="I42" s="20">
        <f t="shared" si="8"/>
        <v>0</v>
      </c>
      <c r="J42" s="20">
        <f t="shared" si="8"/>
        <v>200.29999999999998</v>
      </c>
      <c r="K42" s="20">
        <f t="shared" si="8"/>
        <v>0.7</v>
      </c>
      <c r="L42" s="20">
        <f t="shared" si="8"/>
        <v>316.59999999999997</v>
      </c>
      <c r="M42" s="4"/>
    </row>
    <row r="43" spans="1:13" s="2" customFormat="1" ht="26.4" x14ac:dyDescent="0.25">
      <c r="A43" s="11" t="s">
        <v>57</v>
      </c>
      <c r="B43" s="18">
        <v>108.1</v>
      </c>
      <c r="C43" s="18">
        <v>0</v>
      </c>
      <c r="D43" s="18">
        <v>0</v>
      </c>
      <c r="E43" s="18">
        <v>0</v>
      </c>
      <c r="F43" s="18">
        <v>1.6</v>
      </c>
      <c r="G43" s="18">
        <v>5.9</v>
      </c>
      <c r="H43" s="18">
        <v>0</v>
      </c>
      <c r="I43" s="18">
        <v>0</v>
      </c>
      <c r="J43" s="18">
        <v>28.6</v>
      </c>
      <c r="K43" s="18">
        <v>0.7</v>
      </c>
      <c r="L43" s="18">
        <v>144.89999999999998</v>
      </c>
      <c r="M43" s="4"/>
    </row>
    <row r="44" spans="1:13" ht="28.8" customHeight="1" x14ac:dyDescent="0.25">
      <c r="A44" s="36" t="s">
        <v>58</v>
      </c>
      <c r="B44" s="38" t="s">
        <v>11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171.7</v>
      </c>
      <c r="K44" s="38">
        <v>0</v>
      </c>
      <c r="L44" s="38">
        <v>171.7</v>
      </c>
      <c r="M44" s="4"/>
    </row>
    <row r="45" spans="1:13" ht="16.649999999999999" customHeight="1" thickBot="1" x14ac:dyDescent="0.3">
      <c r="A45" s="34" t="s">
        <v>22</v>
      </c>
      <c r="B45" s="35">
        <f>SUM(B42,B41,B40)</f>
        <v>12538.3</v>
      </c>
      <c r="C45" s="35">
        <f t="shared" ref="C45:K45" si="9">SUM(C42,C41,C40)</f>
        <v>74.8</v>
      </c>
      <c r="D45" s="35">
        <f t="shared" si="9"/>
        <v>50.7</v>
      </c>
      <c r="E45" s="35">
        <f t="shared" si="9"/>
        <v>23.4</v>
      </c>
      <c r="F45" s="35">
        <f t="shared" si="9"/>
        <v>1191.8</v>
      </c>
      <c r="G45" s="35">
        <f t="shared" si="9"/>
        <v>525.29999999999995</v>
      </c>
      <c r="H45" s="35">
        <f t="shared" si="9"/>
        <v>103.7</v>
      </c>
      <c r="I45" s="35">
        <f t="shared" si="9"/>
        <v>38.5</v>
      </c>
      <c r="J45" s="35">
        <f t="shared" si="9"/>
        <v>2720.3999999999996</v>
      </c>
      <c r="K45" s="35">
        <f t="shared" si="9"/>
        <v>168.6</v>
      </c>
      <c r="L45" s="35">
        <f>SUM(L42,L41,L40)</f>
        <v>17435.5</v>
      </c>
      <c r="M45" s="4"/>
    </row>
    <row r="46" spans="1:13" s="2" customFormat="1" ht="12.75" customHeight="1" x14ac:dyDescent="0.2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3" s="2" customFormat="1" ht="16.649999999999999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</row>
    <row r="48" spans="1:13" s="2" customFormat="1" ht="19.64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/>
    </row>
    <row r="49" spans="1:13" s="2" customFormat="1" ht="19.64999999999999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</row>
  </sheetData>
  <customSheetViews>
    <customSheetView guid="{1FBEE9B6-14ED-49B5-9318-630E24AD4016}" showGridLines="0" showRuler="0">
      <selection activeCell="B3" sqref="B3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>
      <selection activeCell="D10" sqref="D10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DA0DD86C-7841-4A26-AFB2-F404ACA7C37B}" showGridLines="0" hiddenRows="1" hiddenColumns="1" showRuler="0" topLeftCell="B1">
      <selection activeCell="B23" sqref="B23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A9A7-189D-4A78-BC12-D4CF1ACF228D}">
  <sheetPr codeName="Sheet3">
    <pageSetUpPr autoPageBreaks="0"/>
  </sheetPr>
  <dimension ref="A1:N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6.109375" style="1" bestFit="1" customWidth="1"/>
    <col min="3" max="3" width="14.33203125" style="1" customWidth="1"/>
    <col min="4" max="4" width="12.33203125" style="1" bestFit="1" customWidth="1"/>
    <col min="5" max="5" width="17.88671875" style="1" customWidth="1"/>
    <col min="6" max="6" width="15.109375" style="1" customWidth="1"/>
    <col min="7" max="7" width="12.44140625" style="1" bestFit="1" customWidth="1"/>
    <col min="8" max="9" width="16.6640625" style="1" customWidth="1"/>
    <col min="10" max="10" width="16.33203125" style="1" customWidth="1"/>
    <col min="11" max="12" width="14.6640625" style="1" bestFit="1" customWidth="1"/>
  </cols>
  <sheetData>
    <row r="1" spans="1:14" ht="19.649999999999999" customHeight="1" x14ac:dyDescent="0.25">
      <c r="A1" s="4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15" x14ac:dyDescent="0.25">
      <c r="A2" s="44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15" x14ac:dyDescent="0.25">
      <c r="A3" s="44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15" x14ac:dyDescent="0.25">
      <c r="A4" s="44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ht="15" x14ac:dyDescent="0.25">
      <c r="A5" s="44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 ht="15" x14ac:dyDescent="0.25">
      <c r="A6" s="44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4" ht="15" x14ac:dyDescent="0.25">
      <c r="A7" s="44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4" ht="15" x14ac:dyDescent="0.25">
      <c r="A8" s="44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ht="16.649999999999999" customHeight="1" thickBo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4" ht="73.2" customHeight="1" thickBot="1" x14ac:dyDescent="0.3">
      <c r="A10" s="26" t="s">
        <v>0</v>
      </c>
      <c r="B10" s="27" t="s">
        <v>43</v>
      </c>
      <c r="C10" s="27" t="s">
        <v>44</v>
      </c>
      <c r="D10" s="27" t="s">
        <v>45</v>
      </c>
      <c r="E10" s="27" t="s">
        <v>48</v>
      </c>
      <c r="F10" s="27" t="s">
        <v>1</v>
      </c>
      <c r="G10" s="27" t="s">
        <v>2</v>
      </c>
      <c r="H10" s="27" t="s">
        <v>3</v>
      </c>
      <c r="I10" s="27" t="s">
        <v>47</v>
      </c>
      <c r="J10" s="27" t="s">
        <v>5</v>
      </c>
      <c r="K10" s="27" t="s">
        <v>6</v>
      </c>
      <c r="L10" s="27" t="s">
        <v>7</v>
      </c>
    </row>
    <row r="11" spans="1:14" x14ac:dyDescent="0.25">
      <c r="A11" s="9" t="s">
        <v>8</v>
      </c>
      <c r="B11" s="20">
        <f>SUM(B12:B13)</f>
        <v>12635.3</v>
      </c>
      <c r="C11" s="20">
        <f t="shared" ref="C11:L11" si="0">SUM(C12:C13)</f>
        <v>69</v>
      </c>
      <c r="D11" s="20">
        <f t="shared" si="0"/>
        <v>51</v>
      </c>
      <c r="E11" s="20">
        <f t="shared" si="0"/>
        <v>20.3</v>
      </c>
      <c r="F11" s="20">
        <f t="shared" si="0"/>
        <v>1234.3</v>
      </c>
      <c r="G11" s="20">
        <f t="shared" si="0"/>
        <v>542.5</v>
      </c>
      <c r="H11" s="20">
        <f t="shared" si="0"/>
        <v>118.1</v>
      </c>
      <c r="I11" s="20">
        <f t="shared" si="0"/>
        <v>40.299999999999997</v>
      </c>
      <c r="J11" s="20">
        <f t="shared" si="0"/>
        <v>1938.9</v>
      </c>
      <c r="K11" s="20">
        <f t="shared" si="0"/>
        <v>138.6</v>
      </c>
      <c r="L11" s="20">
        <f t="shared" si="0"/>
        <v>16788.299999999996</v>
      </c>
      <c r="N11" s="4"/>
    </row>
    <row r="12" spans="1:14" ht="15" customHeight="1" x14ac:dyDescent="0.25">
      <c r="A12" s="10" t="s">
        <v>9</v>
      </c>
      <c r="B12" s="18">
        <v>12635.3</v>
      </c>
      <c r="C12" s="18">
        <v>69</v>
      </c>
      <c r="D12" s="18">
        <v>51</v>
      </c>
      <c r="E12" s="18">
        <v>20.3</v>
      </c>
      <c r="F12" s="18">
        <v>1234.3</v>
      </c>
      <c r="G12" s="18">
        <v>542.5</v>
      </c>
      <c r="H12" s="18">
        <v>118.1</v>
      </c>
      <c r="I12" s="18">
        <v>40.299999999999997</v>
      </c>
      <c r="J12" s="18">
        <v>1938.9</v>
      </c>
      <c r="K12" s="18">
        <v>138.6</v>
      </c>
      <c r="L12" s="18">
        <v>16788.299999999996</v>
      </c>
      <c r="N12" s="4"/>
    </row>
    <row r="13" spans="1:14" ht="15" customHeight="1" x14ac:dyDescent="0.25">
      <c r="A13" s="11" t="s">
        <v>10</v>
      </c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0</v>
      </c>
      <c r="M13" s="3"/>
      <c r="N13" s="4"/>
    </row>
    <row r="14" spans="1:14" ht="19.649999999999999" customHeight="1" x14ac:dyDescent="0.25">
      <c r="A14" s="12" t="s">
        <v>12</v>
      </c>
      <c r="B14" s="19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4"/>
    </row>
    <row r="15" spans="1:14" ht="12.75" customHeight="1" x14ac:dyDescent="0.25">
      <c r="A15" s="9" t="s">
        <v>13</v>
      </c>
      <c r="B15" s="20">
        <f>SUM(B16:B17)</f>
        <v>43.6</v>
      </c>
      <c r="C15" s="20">
        <f t="shared" ref="C15:L15" si="1">SUM(C16:C17)</f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4.5999999999999996</v>
      </c>
      <c r="K15" s="20">
        <f t="shared" si="1"/>
        <v>0</v>
      </c>
      <c r="L15" s="20">
        <f t="shared" si="1"/>
        <v>48.2</v>
      </c>
      <c r="N15" s="4"/>
    </row>
    <row r="16" spans="1:14" s="3" customFormat="1" ht="20.100000000000001" customHeight="1" x14ac:dyDescent="0.25">
      <c r="A16" s="10" t="s">
        <v>14</v>
      </c>
      <c r="B16" s="18">
        <v>43.6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4.5999999999999996</v>
      </c>
      <c r="K16" s="18">
        <v>0</v>
      </c>
      <c r="L16" s="18">
        <v>48.2</v>
      </c>
      <c r="M16" s="2"/>
      <c r="N16" s="4"/>
    </row>
    <row r="17" spans="1:14" s="2" customFormat="1" ht="16.649999999999999" customHeight="1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"/>
      <c r="N17" s="4"/>
    </row>
    <row r="18" spans="1:14" ht="16.649999999999999" customHeight="1" x14ac:dyDescent="0.25">
      <c r="A18" s="12" t="s">
        <v>16</v>
      </c>
      <c r="B18" s="19" t="s">
        <v>11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  <c r="N18" s="4"/>
    </row>
    <row r="19" spans="1:14" s="2" customFormat="1" ht="27" customHeight="1" x14ac:dyDescent="0.25">
      <c r="A19" s="12" t="s">
        <v>59</v>
      </c>
      <c r="B19" s="19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N19" s="4"/>
    </row>
    <row r="20" spans="1:14" s="3" customFormat="1" ht="20.100000000000001" customHeight="1" x14ac:dyDescent="0.25">
      <c r="A20" s="13" t="s">
        <v>17</v>
      </c>
      <c r="B20" s="19">
        <v>130.80000000000001</v>
      </c>
      <c r="C20" s="19">
        <v>0.5</v>
      </c>
      <c r="D20" s="19">
        <v>1.2</v>
      </c>
      <c r="E20" s="19">
        <v>0.5</v>
      </c>
      <c r="F20" s="19">
        <v>0.6</v>
      </c>
      <c r="G20" s="19">
        <v>1.3</v>
      </c>
      <c r="H20" s="19">
        <v>0</v>
      </c>
      <c r="I20" s="19">
        <v>0</v>
      </c>
      <c r="J20" s="19">
        <v>971.7</v>
      </c>
      <c r="K20" s="19">
        <v>0.1</v>
      </c>
      <c r="L20" s="19">
        <v>1106.7</v>
      </c>
      <c r="M20" s="2"/>
      <c r="N20" s="4"/>
    </row>
    <row r="21" spans="1:14" s="2" customFormat="1" ht="16.649999999999999" customHeight="1" x14ac:dyDescent="0.25">
      <c r="A21" s="30" t="s">
        <v>18</v>
      </c>
      <c r="B21" s="31">
        <f t="shared" ref="B21:L21" si="2">-SUM(-B45,B23,B24,B20,B19,B18,B14,B11,B15)</f>
        <v>63.300000000003273</v>
      </c>
      <c r="C21" s="31">
        <f t="shared" si="2"/>
        <v>5.5999999999999943</v>
      </c>
      <c r="D21" s="31">
        <f t="shared" si="2"/>
        <v>0.60000000000000142</v>
      </c>
      <c r="E21" s="31">
        <f t="shared" si="2"/>
        <v>-1</v>
      </c>
      <c r="F21" s="31">
        <f t="shared" si="2"/>
        <v>19.299999999999955</v>
      </c>
      <c r="G21" s="31">
        <f t="shared" si="2"/>
        <v>-39.5</v>
      </c>
      <c r="H21" s="31">
        <f t="shared" si="2"/>
        <v>1.8000000000000114</v>
      </c>
      <c r="I21" s="31">
        <f t="shared" si="2"/>
        <v>0.20000000000000284</v>
      </c>
      <c r="J21" s="31">
        <f t="shared" si="2"/>
        <v>-199.50000000000031</v>
      </c>
      <c r="K21" s="31">
        <f t="shared" si="2"/>
        <v>7.1999999999999886</v>
      </c>
      <c r="L21" s="31">
        <f t="shared" si="2"/>
        <v>-141.99999999999562</v>
      </c>
      <c r="N21" s="4"/>
    </row>
    <row r="22" spans="1:14" s="2" customFormat="1" ht="30" customHeight="1" x14ac:dyDescent="0.25">
      <c r="A22" s="32" t="s">
        <v>19</v>
      </c>
      <c r="B22" s="33">
        <f t="shared" ref="B22:L22" si="3">SUM(B21,B20,B19,B18,B15,B14,B11)</f>
        <v>12873.000000000002</v>
      </c>
      <c r="C22" s="33">
        <f t="shared" si="3"/>
        <v>75.099999999999994</v>
      </c>
      <c r="D22" s="33">
        <f t="shared" si="3"/>
        <v>52.800000000000004</v>
      </c>
      <c r="E22" s="33">
        <f t="shared" si="3"/>
        <v>19.8</v>
      </c>
      <c r="F22" s="33">
        <f t="shared" si="3"/>
        <v>1254.1999999999998</v>
      </c>
      <c r="G22" s="33">
        <f t="shared" si="3"/>
        <v>504.3</v>
      </c>
      <c r="H22" s="33">
        <f t="shared" si="3"/>
        <v>119.9</v>
      </c>
      <c r="I22" s="33">
        <f t="shared" si="3"/>
        <v>40.5</v>
      </c>
      <c r="J22" s="33">
        <f t="shared" si="3"/>
        <v>2715.7</v>
      </c>
      <c r="K22" s="33">
        <f t="shared" si="3"/>
        <v>145.89999999999998</v>
      </c>
      <c r="L22" s="33">
        <f t="shared" si="3"/>
        <v>17801.2</v>
      </c>
      <c r="N22" s="4"/>
    </row>
    <row r="23" spans="1:14" s="2" customFormat="1" ht="16.649999999999999" customHeight="1" x14ac:dyDescent="0.25">
      <c r="A23" s="9" t="s">
        <v>20</v>
      </c>
      <c r="B23" s="20">
        <v>73.3</v>
      </c>
      <c r="C23" s="20">
        <v>0</v>
      </c>
      <c r="D23" s="20">
        <v>0</v>
      </c>
      <c r="E23" s="20">
        <v>0</v>
      </c>
      <c r="F23" s="20">
        <v>1.4</v>
      </c>
      <c r="G23" s="20">
        <v>23.3</v>
      </c>
      <c r="H23" s="20">
        <v>0</v>
      </c>
      <c r="I23" s="20">
        <v>0</v>
      </c>
      <c r="J23" s="20">
        <v>12.4</v>
      </c>
      <c r="K23" s="20">
        <v>27.3</v>
      </c>
      <c r="L23" s="20">
        <v>137.70000000000002</v>
      </c>
      <c r="M23"/>
      <c r="N23" s="4"/>
    </row>
    <row r="24" spans="1:14" s="2" customFormat="1" ht="16.649999999999999" customHeight="1" x14ac:dyDescent="0.25">
      <c r="A24" s="9" t="s">
        <v>21</v>
      </c>
      <c r="B24" s="20">
        <f>SUM(B25)</f>
        <v>6.9</v>
      </c>
      <c r="C24" s="20">
        <f t="shared" ref="C24:L24" si="4">SUM(C25)</f>
        <v>0</v>
      </c>
      <c r="D24" s="20">
        <f t="shared" si="4"/>
        <v>0</v>
      </c>
      <c r="E24" s="20">
        <f t="shared" si="4"/>
        <v>0</v>
      </c>
      <c r="F24" s="20">
        <f t="shared" si="4"/>
        <v>0.8</v>
      </c>
      <c r="G24" s="20">
        <f t="shared" si="4"/>
        <v>0.1</v>
      </c>
      <c r="H24" s="20">
        <f t="shared" si="4"/>
        <v>0</v>
      </c>
      <c r="I24" s="20">
        <f t="shared" si="4"/>
        <v>0</v>
      </c>
      <c r="J24" s="20">
        <f t="shared" si="4"/>
        <v>0.7</v>
      </c>
      <c r="K24" s="20">
        <f t="shared" si="4"/>
        <v>0.8</v>
      </c>
      <c r="L24" s="20">
        <f t="shared" si="4"/>
        <v>9.3000000000000007</v>
      </c>
      <c r="M24"/>
      <c r="N24" s="4"/>
    </row>
    <row r="25" spans="1:14" s="2" customFormat="1" ht="28.2" customHeight="1" x14ac:dyDescent="0.25">
      <c r="A25" s="36" t="s">
        <v>55</v>
      </c>
      <c r="B25" s="37">
        <v>6.9</v>
      </c>
      <c r="C25" s="37">
        <v>0</v>
      </c>
      <c r="D25" s="37">
        <v>0</v>
      </c>
      <c r="E25" s="37">
        <v>0</v>
      </c>
      <c r="F25" s="37">
        <v>0.8</v>
      </c>
      <c r="G25" s="37">
        <v>0.1</v>
      </c>
      <c r="H25" s="37">
        <v>0</v>
      </c>
      <c r="I25" s="37">
        <v>0</v>
      </c>
      <c r="J25" s="37">
        <v>0.7</v>
      </c>
      <c r="K25" s="37">
        <v>0.8</v>
      </c>
      <c r="L25" s="37">
        <v>9.3000000000000007</v>
      </c>
      <c r="N25" s="4"/>
    </row>
    <row r="26" spans="1:14" ht="19.5" customHeight="1" thickBot="1" x14ac:dyDescent="0.3">
      <c r="A26" s="34" t="s">
        <v>22</v>
      </c>
      <c r="B26" s="35">
        <f>SUM(B24,B23,B22)</f>
        <v>12953.200000000003</v>
      </c>
      <c r="C26" s="35">
        <f t="shared" ref="C26:K26" si="5">SUM(C24,C23,C22)</f>
        <v>75.099999999999994</v>
      </c>
      <c r="D26" s="35">
        <f t="shared" si="5"/>
        <v>52.800000000000004</v>
      </c>
      <c r="E26" s="35">
        <f t="shared" si="5"/>
        <v>19.8</v>
      </c>
      <c r="F26" s="35">
        <f t="shared" si="5"/>
        <v>1256.3999999999999</v>
      </c>
      <c r="G26" s="35">
        <f t="shared" si="5"/>
        <v>527.70000000000005</v>
      </c>
      <c r="H26" s="35">
        <f t="shared" si="5"/>
        <v>119.9</v>
      </c>
      <c r="I26" s="35">
        <f t="shared" si="5"/>
        <v>40.5</v>
      </c>
      <c r="J26" s="35">
        <f t="shared" si="5"/>
        <v>2728.7999999999997</v>
      </c>
      <c r="K26" s="35">
        <f t="shared" si="5"/>
        <v>173.99999999999997</v>
      </c>
      <c r="L26" s="35">
        <f>SUM(L24,L23,L22)</f>
        <v>17948.2</v>
      </c>
      <c r="M26" s="2"/>
      <c r="N26" s="4"/>
    </row>
    <row r="27" spans="1:14" ht="16.649999999999999" customHeight="1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"/>
      <c r="N27" s="4"/>
    </row>
    <row r="28" spans="1:14" s="2" customFormat="1" ht="12.75" customHeight="1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/>
      <c r="N28" s="4"/>
    </row>
    <row r="29" spans="1:14" s="2" customFormat="1" ht="75.599999999999994" customHeight="1" thickBot="1" x14ac:dyDescent="0.3">
      <c r="A29" s="26" t="s">
        <v>23</v>
      </c>
      <c r="B29" s="27" t="s">
        <v>43</v>
      </c>
      <c r="C29" s="27" t="s">
        <v>44</v>
      </c>
      <c r="D29" s="27" t="s">
        <v>45</v>
      </c>
      <c r="E29" s="27" t="s">
        <v>48</v>
      </c>
      <c r="F29" s="27" t="s">
        <v>1</v>
      </c>
      <c r="G29" s="27" t="s">
        <v>2</v>
      </c>
      <c r="H29" s="27" t="s">
        <v>3</v>
      </c>
      <c r="I29" s="27" t="s">
        <v>47</v>
      </c>
      <c r="J29" s="27" t="s">
        <v>5</v>
      </c>
      <c r="K29" s="27" t="s">
        <v>6</v>
      </c>
      <c r="L29" s="27" t="s">
        <v>7</v>
      </c>
      <c r="M29"/>
      <c r="N29" s="4"/>
    </row>
    <row r="30" spans="1:14" s="2" customFormat="1" ht="19.649999999999999" customHeight="1" x14ac:dyDescent="0.25">
      <c r="A30" s="9" t="s">
        <v>24</v>
      </c>
      <c r="B30" s="20">
        <f>SUM(B31:B34)</f>
        <v>1646.4</v>
      </c>
      <c r="C30" s="20">
        <f t="shared" ref="C30:L30" si="6">SUM(C31:C34)</f>
        <v>0</v>
      </c>
      <c r="D30" s="20">
        <f t="shared" si="6"/>
        <v>0</v>
      </c>
      <c r="E30" s="20">
        <f t="shared" si="6"/>
        <v>0</v>
      </c>
      <c r="F30" s="20">
        <f t="shared" si="6"/>
        <v>216.6</v>
      </c>
      <c r="G30" s="20">
        <f t="shared" si="6"/>
        <v>470.5</v>
      </c>
      <c r="H30" s="20">
        <f t="shared" si="6"/>
        <v>119.10000000000001</v>
      </c>
      <c r="I30" s="20">
        <f t="shared" si="6"/>
        <v>40.5</v>
      </c>
      <c r="J30" s="20">
        <f t="shared" si="6"/>
        <v>2463.9999999999995</v>
      </c>
      <c r="K30" s="20">
        <f t="shared" si="6"/>
        <v>164.6</v>
      </c>
      <c r="L30" s="20">
        <f t="shared" si="6"/>
        <v>5121.7</v>
      </c>
      <c r="M30"/>
      <c r="N30" s="4"/>
    </row>
    <row r="31" spans="1:14" ht="16.649999999999999" customHeight="1" x14ac:dyDescent="0.25">
      <c r="A31" s="15" t="s">
        <v>25</v>
      </c>
      <c r="B31" s="18">
        <v>1284.7</v>
      </c>
      <c r="C31" s="18">
        <v>0</v>
      </c>
      <c r="D31" s="18">
        <v>0</v>
      </c>
      <c r="E31" s="18">
        <v>0</v>
      </c>
      <c r="F31" s="18">
        <v>87</v>
      </c>
      <c r="G31" s="18">
        <v>1.2</v>
      </c>
      <c r="H31" s="18">
        <v>0</v>
      </c>
      <c r="I31" s="18">
        <v>0</v>
      </c>
      <c r="J31" s="18">
        <v>78.2</v>
      </c>
      <c r="K31" s="18">
        <v>44.5</v>
      </c>
      <c r="L31" s="18">
        <v>1495.6000000000001</v>
      </c>
      <c r="M31" s="2"/>
      <c r="N31" s="4"/>
    </row>
    <row r="32" spans="1:14" x14ac:dyDescent="0.25">
      <c r="A32" s="15" t="s">
        <v>26</v>
      </c>
      <c r="B32" s="18">
        <v>72.3</v>
      </c>
      <c r="C32" s="18">
        <v>0</v>
      </c>
      <c r="D32" s="18">
        <v>0</v>
      </c>
      <c r="E32" s="18">
        <v>0</v>
      </c>
      <c r="F32" s="18">
        <v>113.6</v>
      </c>
      <c r="G32" s="18">
        <v>458.6</v>
      </c>
      <c r="H32" s="18">
        <v>118.7</v>
      </c>
      <c r="I32" s="18">
        <v>40.5</v>
      </c>
      <c r="J32" s="18">
        <v>2372.5</v>
      </c>
      <c r="K32" s="18">
        <v>118.7</v>
      </c>
      <c r="L32" s="18">
        <v>3294.8999999999996</v>
      </c>
      <c r="M32" s="2"/>
      <c r="N32" s="4"/>
    </row>
    <row r="33" spans="1:14" ht="28.2" customHeight="1" x14ac:dyDescent="0.25">
      <c r="A33" s="15" t="s">
        <v>27</v>
      </c>
      <c r="B33" s="18">
        <v>289.39999999999998</v>
      </c>
      <c r="C33" s="18">
        <v>0</v>
      </c>
      <c r="D33" s="18">
        <v>0</v>
      </c>
      <c r="E33" s="18">
        <v>0</v>
      </c>
      <c r="F33" s="18">
        <v>16</v>
      </c>
      <c r="G33" s="18">
        <v>0</v>
      </c>
      <c r="H33" s="18">
        <v>0.4</v>
      </c>
      <c r="I33" s="18">
        <v>0</v>
      </c>
      <c r="J33" s="18">
        <v>8.6999999999999993</v>
      </c>
      <c r="K33" s="18">
        <v>1.4</v>
      </c>
      <c r="L33" s="18">
        <v>315.89999999999992</v>
      </c>
      <c r="M33" s="2"/>
      <c r="N33" s="4"/>
    </row>
    <row r="34" spans="1:14" s="2" customFormat="1" ht="15" customHeight="1" x14ac:dyDescent="0.25">
      <c r="A34" s="15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10.7</v>
      </c>
      <c r="H34" s="18">
        <v>0</v>
      </c>
      <c r="I34" s="18">
        <v>0</v>
      </c>
      <c r="J34" s="18">
        <v>4.5999999999999996</v>
      </c>
      <c r="K34" s="18">
        <v>0</v>
      </c>
      <c r="L34" s="18">
        <v>15.299999999999999</v>
      </c>
      <c r="N34" s="4"/>
    </row>
    <row r="35" spans="1:14" s="2" customFormat="1" ht="33.6" customHeight="1" x14ac:dyDescent="0.25">
      <c r="A35" s="12" t="s">
        <v>56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>
        <v>0</v>
      </c>
      <c r="N35" s="4"/>
    </row>
    <row r="36" spans="1:14" s="2" customFormat="1" ht="27.6" customHeight="1" x14ac:dyDescent="0.25">
      <c r="A36" s="12" t="s">
        <v>29</v>
      </c>
      <c r="B36" s="19">
        <v>11139.4</v>
      </c>
      <c r="C36" s="19">
        <v>74.8</v>
      </c>
      <c r="D36" s="19">
        <v>52.2</v>
      </c>
      <c r="E36" s="19">
        <v>19.600000000000001</v>
      </c>
      <c r="F36" s="19">
        <v>1032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12318</v>
      </c>
      <c r="N36" s="4"/>
    </row>
    <row r="37" spans="1:14" s="2" customFormat="1" ht="27" customHeight="1" x14ac:dyDescent="0.25">
      <c r="A37" s="12" t="s">
        <v>30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>
        <v>8.6999999999999993</v>
      </c>
      <c r="K37" s="19" t="s">
        <v>11</v>
      </c>
      <c r="L37" s="19">
        <v>8.6999999999999993</v>
      </c>
      <c r="N37" s="4"/>
    </row>
    <row r="38" spans="1:14" s="2" customFormat="1" ht="30" customHeight="1" x14ac:dyDescent="0.25">
      <c r="A38" s="12" t="s">
        <v>31</v>
      </c>
      <c r="B38" s="19">
        <v>40.9</v>
      </c>
      <c r="C38" s="19">
        <v>0</v>
      </c>
      <c r="D38" s="19">
        <v>0.2</v>
      </c>
      <c r="E38" s="19">
        <v>0</v>
      </c>
      <c r="F38" s="19">
        <v>0.2</v>
      </c>
      <c r="G38" s="19">
        <v>1.8</v>
      </c>
      <c r="H38" s="19">
        <v>0</v>
      </c>
      <c r="I38" s="19">
        <v>0</v>
      </c>
      <c r="J38" s="19">
        <v>12.4</v>
      </c>
      <c r="K38" s="19">
        <v>0.1</v>
      </c>
      <c r="L38" s="19">
        <v>55.6</v>
      </c>
      <c r="N38" s="4"/>
    </row>
    <row r="39" spans="1:14" s="2" customFormat="1" ht="30" customHeight="1" x14ac:dyDescent="0.25">
      <c r="A39" s="39" t="s">
        <v>32</v>
      </c>
      <c r="B39" s="40">
        <v>23.8</v>
      </c>
      <c r="C39" s="40">
        <v>0.3</v>
      </c>
      <c r="D39" s="40">
        <v>0.4</v>
      </c>
      <c r="E39" s="40">
        <v>0.2</v>
      </c>
      <c r="F39" s="40">
        <v>2.6</v>
      </c>
      <c r="G39" s="40">
        <v>0.8</v>
      </c>
      <c r="H39" s="40">
        <v>0.8</v>
      </c>
      <c r="I39" s="40">
        <v>0</v>
      </c>
      <c r="J39" s="40">
        <v>5.2</v>
      </c>
      <c r="K39" s="40">
        <v>1.3</v>
      </c>
      <c r="L39" s="40">
        <v>35.4</v>
      </c>
      <c r="N39" s="4"/>
    </row>
    <row r="40" spans="1:14" s="2" customFormat="1" ht="30" customHeight="1" x14ac:dyDescent="0.25">
      <c r="A40" s="32" t="s">
        <v>19</v>
      </c>
      <c r="B40" s="33">
        <f t="shared" ref="B40:L40" si="7">SUM(B39,B38,B37,B36,B35,B30)</f>
        <v>12850.5</v>
      </c>
      <c r="C40" s="33">
        <f t="shared" si="7"/>
        <v>75.099999999999994</v>
      </c>
      <c r="D40" s="33">
        <f t="shared" si="7"/>
        <v>52.800000000000004</v>
      </c>
      <c r="E40" s="33">
        <f t="shared" si="7"/>
        <v>19.8</v>
      </c>
      <c r="F40" s="33">
        <f t="shared" si="7"/>
        <v>1251.3999999999999</v>
      </c>
      <c r="G40" s="33">
        <f t="shared" si="7"/>
        <v>473.1</v>
      </c>
      <c r="H40" s="33">
        <f t="shared" si="7"/>
        <v>119.9</v>
      </c>
      <c r="I40" s="33">
        <f t="shared" si="7"/>
        <v>40.5</v>
      </c>
      <c r="J40" s="33">
        <f t="shared" si="7"/>
        <v>2490.2999999999997</v>
      </c>
      <c r="K40" s="33">
        <f t="shared" si="7"/>
        <v>166</v>
      </c>
      <c r="L40" s="33">
        <f t="shared" si="7"/>
        <v>17539.400000000001</v>
      </c>
      <c r="N40" s="4"/>
    </row>
    <row r="41" spans="1:14" s="2" customFormat="1" ht="21.6" customHeight="1" x14ac:dyDescent="0.25">
      <c r="A41" s="9" t="s">
        <v>33</v>
      </c>
      <c r="B41" s="20">
        <v>32</v>
      </c>
      <c r="C41" s="20">
        <v>0</v>
      </c>
      <c r="D41" s="20">
        <v>0</v>
      </c>
      <c r="E41" s="20">
        <v>0</v>
      </c>
      <c r="F41" s="20">
        <v>0.7</v>
      </c>
      <c r="G41" s="20">
        <v>49.8</v>
      </c>
      <c r="H41" s="20">
        <v>0</v>
      </c>
      <c r="I41" s="20">
        <v>0</v>
      </c>
      <c r="J41" s="20">
        <v>47.8</v>
      </c>
      <c r="K41" s="20">
        <v>7.5</v>
      </c>
      <c r="L41" s="20">
        <v>137.80000000000001</v>
      </c>
      <c r="M41"/>
      <c r="N41" s="4"/>
    </row>
    <row r="42" spans="1:14" s="2" customFormat="1" x14ac:dyDescent="0.25">
      <c r="A42" s="9" t="s">
        <v>21</v>
      </c>
      <c r="B42" s="20">
        <v>70.7</v>
      </c>
      <c r="C42" s="20">
        <v>0</v>
      </c>
      <c r="D42" s="20">
        <v>0</v>
      </c>
      <c r="E42" s="20">
        <v>0</v>
      </c>
      <c r="F42" s="20">
        <v>4.3</v>
      </c>
      <c r="G42" s="20">
        <v>4.8</v>
      </c>
      <c r="H42" s="20">
        <v>0</v>
      </c>
      <c r="I42" s="20">
        <v>0</v>
      </c>
      <c r="J42" s="20">
        <v>190.7</v>
      </c>
      <c r="K42" s="20">
        <v>0.5</v>
      </c>
      <c r="L42" s="20">
        <v>271</v>
      </c>
      <c r="M42"/>
      <c r="N42" s="4"/>
    </row>
    <row r="43" spans="1:14" s="2" customFormat="1" ht="26.4" x14ac:dyDescent="0.25">
      <c r="A43" s="11" t="s">
        <v>57</v>
      </c>
      <c r="B43" s="18">
        <v>70.7</v>
      </c>
      <c r="C43" s="18">
        <v>0</v>
      </c>
      <c r="D43" s="18">
        <v>0</v>
      </c>
      <c r="E43" s="18">
        <v>0</v>
      </c>
      <c r="F43" s="18">
        <v>4.3</v>
      </c>
      <c r="G43" s="18">
        <v>4.8</v>
      </c>
      <c r="H43" s="18">
        <v>0</v>
      </c>
      <c r="I43" s="18">
        <v>0</v>
      </c>
      <c r="J43" s="18">
        <v>18.7</v>
      </c>
      <c r="K43" s="18">
        <v>0.5</v>
      </c>
      <c r="L43" s="18">
        <v>99</v>
      </c>
      <c r="N43" s="4"/>
    </row>
    <row r="44" spans="1:14" ht="34.200000000000003" customHeight="1" x14ac:dyDescent="0.25">
      <c r="A44" s="36" t="s">
        <v>58</v>
      </c>
      <c r="B44" s="38" t="s">
        <v>11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172</v>
      </c>
      <c r="K44" s="38">
        <v>0</v>
      </c>
      <c r="L44" s="38">
        <v>172</v>
      </c>
      <c r="M44" s="2"/>
      <c r="N44" s="4"/>
    </row>
    <row r="45" spans="1:14" ht="16.649999999999999" customHeight="1" thickBot="1" x14ac:dyDescent="0.3">
      <c r="A45" s="34" t="s">
        <v>22</v>
      </c>
      <c r="B45" s="35">
        <f>SUM(B42,B41,B40)</f>
        <v>12953.2</v>
      </c>
      <c r="C45" s="35">
        <f t="shared" ref="C45:K45" si="8">SUM(C42,C41,C40)</f>
        <v>75.099999999999994</v>
      </c>
      <c r="D45" s="35">
        <f t="shared" si="8"/>
        <v>52.800000000000004</v>
      </c>
      <c r="E45" s="35">
        <f t="shared" si="8"/>
        <v>19.8</v>
      </c>
      <c r="F45" s="35">
        <f t="shared" si="8"/>
        <v>1256.3999999999999</v>
      </c>
      <c r="G45" s="35">
        <f t="shared" si="8"/>
        <v>527.70000000000005</v>
      </c>
      <c r="H45" s="35">
        <f t="shared" si="8"/>
        <v>119.9</v>
      </c>
      <c r="I45" s="35">
        <f t="shared" si="8"/>
        <v>40.5</v>
      </c>
      <c r="J45" s="35">
        <f t="shared" si="8"/>
        <v>2728.7999999999997</v>
      </c>
      <c r="K45" s="35">
        <f t="shared" si="8"/>
        <v>174</v>
      </c>
      <c r="L45" s="35">
        <f>SUM(L42,L41,L40)</f>
        <v>17948.2</v>
      </c>
      <c r="M45" s="2"/>
      <c r="N45" s="4"/>
    </row>
    <row r="46" spans="1:14" s="2" customFormat="1" ht="12.75" customHeight="1" x14ac:dyDescent="0.2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4" s="2" customFormat="1" ht="16.649999999999999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  <c r="N47"/>
    </row>
    <row r="48" spans="1:14" s="2" customFormat="1" ht="19.64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/>
      <c r="N48"/>
    </row>
    <row r="49" spans="1:14" s="2" customFormat="1" ht="19.64999999999999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</row>
  </sheetData>
  <customSheetViews>
    <customSheetView guid="{1FBEE9B6-14ED-49B5-9318-630E24AD4016}" showGridLines="0" showRuler="0">
      <selection activeCell="A2" sqref="A2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>
      <selection activeCell="D32" sqref="D32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DA0DD86C-7841-4A26-AFB2-F404ACA7C37B}" showGridLines="0" hiddenRows="1" hiddenColumns="1" showRuler="0" topLeftCell="B1">
      <selection activeCell="D22" sqref="D22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F945-67BF-4E95-9919-8B811956548B}">
  <sheetPr codeName="Sheet4">
    <pageSetUpPr autoPageBreaks="0"/>
  </sheetPr>
  <dimension ref="A1:N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6.109375" style="1" bestFit="1" customWidth="1"/>
    <col min="3" max="3" width="14.33203125" style="1" customWidth="1"/>
    <col min="4" max="4" width="12.33203125" style="1" bestFit="1" customWidth="1"/>
    <col min="5" max="5" width="17.77734375" style="1" customWidth="1"/>
    <col min="6" max="6" width="15.109375" style="1" customWidth="1"/>
    <col min="7" max="7" width="12.44140625" style="1" bestFit="1" customWidth="1"/>
    <col min="8" max="8" width="15.88671875" style="1" customWidth="1"/>
    <col min="9" max="9" width="16.6640625" style="1" customWidth="1"/>
    <col min="10" max="10" width="16.33203125" style="1" customWidth="1"/>
    <col min="11" max="12" width="13.6640625" style="1" bestFit="1" customWidth="1"/>
  </cols>
  <sheetData>
    <row r="1" spans="1:14" ht="19.649999999999999" customHeight="1" x14ac:dyDescent="0.25">
      <c r="A1" s="4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15" x14ac:dyDescent="0.25">
      <c r="A2" s="44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15" x14ac:dyDescent="0.25">
      <c r="A3" s="44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15" x14ac:dyDescent="0.25">
      <c r="A4" s="44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ht="15" x14ac:dyDescent="0.25">
      <c r="A5" s="44" t="s">
        <v>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4" ht="15" x14ac:dyDescent="0.25">
      <c r="A6" s="44" t="s">
        <v>54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4" ht="15" x14ac:dyDescent="0.25">
      <c r="A7" s="44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4" ht="15" x14ac:dyDescent="0.25">
      <c r="A8" s="44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ht="16.649999999999999" customHeight="1" thickBo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4" ht="73.2" customHeight="1" thickBot="1" x14ac:dyDescent="0.3">
      <c r="A10" s="26" t="s">
        <v>0</v>
      </c>
      <c r="B10" s="27" t="s">
        <v>43</v>
      </c>
      <c r="C10" s="27" t="s">
        <v>44</v>
      </c>
      <c r="D10" s="27" t="s">
        <v>45</v>
      </c>
      <c r="E10" s="27" t="s">
        <v>48</v>
      </c>
      <c r="F10" s="27" t="s">
        <v>1</v>
      </c>
      <c r="G10" s="27" t="s">
        <v>2</v>
      </c>
      <c r="H10" s="27" t="s">
        <v>3</v>
      </c>
      <c r="I10" s="27" t="s">
        <v>47</v>
      </c>
      <c r="J10" s="27" t="s">
        <v>5</v>
      </c>
      <c r="K10" s="27" t="s">
        <v>6</v>
      </c>
      <c r="L10" s="27" t="s">
        <v>7</v>
      </c>
    </row>
    <row r="11" spans="1:14" x14ac:dyDescent="0.25">
      <c r="A11" s="9" t="s">
        <v>8</v>
      </c>
      <c r="B11" s="20">
        <f>SUM(B12:B13)</f>
        <v>12850</v>
      </c>
      <c r="C11" s="20">
        <f t="shared" ref="C11:L11" si="0">SUM(C12:C13)</f>
        <v>64.599999999999994</v>
      </c>
      <c r="D11" s="20">
        <f t="shared" si="0"/>
        <v>52.8</v>
      </c>
      <c r="E11" s="20">
        <f t="shared" si="0"/>
        <v>18</v>
      </c>
      <c r="F11" s="20">
        <f t="shared" si="0"/>
        <v>1287.4000000000001</v>
      </c>
      <c r="G11" s="20">
        <f t="shared" si="0"/>
        <v>565.20000000000005</v>
      </c>
      <c r="H11" s="20">
        <f t="shared" si="0"/>
        <v>121.1</v>
      </c>
      <c r="I11" s="20">
        <f t="shared" si="0"/>
        <v>42.1</v>
      </c>
      <c r="J11" s="20">
        <f t="shared" si="0"/>
        <v>2026</v>
      </c>
      <c r="K11" s="20">
        <f t="shared" si="0"/>
        <v>148.19999999999999</v>
      </c>
      <c r="L11" s="20">
        <f t="shared" si="0"/>
        <v>17175.400000000001</v>
      </c>
      <c r="N11" s="4"/>
    </row>
    <row r="12" spans="1:14" ht="15" customHeight="1" x14ac:dyDescent="0.25">
      <c r="A12" s="10" t="s">
        <v>9</v>
      </c>
      <c r="B12" s="18">
        <v>12850</v>
      </c>
      <c r="C12" s="18">
        <v>64.599999999999994</v>
      </c>
      <c r="D12" s="18">
        <v>52.8</v>
      </c>
      <c r="E12" s="18">
        <v>18</v>
      </c>
      <c r="F12" s="18">
        <v>1287.4000000000001</v>
      </c>
      <c r="G12" s="18">
        <v>565.20000000000005</v>
      </c>
      <c r="H12" s="18">
        <v>121.1</v>
      </c>
      <c r="I12" s="18">
        <v>42.1</v>
      </c>
      <c r="J12" s="18">
        <v>2026</v>
      </c>
      <c r="K12" s="18">
        <v>148.19999999999999</v>
      </c>
      <c r="L12" s="18">
        <v>17175.400000000001</v>
      </c>
      <c r="N12" s="4"/>
    </row>
    <row r="13" spans="1:14" ht="15" customHeight="1" x14ac:dyDescent="0.25">
      <c r="A13" s="11" t="s">
        <v>10</v>
      </c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0</v>
      </c>
      <c r="M13" s="3"/>
      <c r="N13" s="4"/>
    </row>
    <row r="14" spans="1:14" ht="19.649999999999999" customHeight="1" x14ac:dyDescent="0.25">
      <c r="A14" s="12" t="s">
        <v>12</v>
      </c>
      <c r="B14" s="19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4"/>
    </row>
    <row r="15" spans="1:14" ht="12.75" customHeight="1" x14ac:dyDescent="0.25">
      <c r="A15" s="9" t="s">
        <v>13</v>
      </c>
      <c r="B15" s="20">
        <f>SUM(B16:B17)</f>
        <v>52.7</v>
      </c>
      <c r="C15" s="20">
        <f t="shared" ref="C15:L15" si="1">SUM(C16:C17)</f>
        <v>0</v>
      </c>
      <c r="D15" s="20">
        <f t="shared" si="1"/>
        <v>0</v>
      </c>
      <c r="E15" s="20">
        <f t="shared" si="1"/>
        <v>0</v>
      </c>
      <c r="F15" s="20">
        <f t="shared" si="1"/>
        <v>0.8</v>
      </c>
      <c r="G15" s="20">
        <f t="shared" si="1"/>
        <v>2.2999999999999998</v>
      </c>
      <c r="H15" s="20">
        <f t="shared" si="1"/>
        <v>0</v>
      </c>
      <c r="I15" s="20">
        <f t="shared" si="1"/>
        <v>0</v>
      </c>
      <c r="J15" s="20">
        <f t="shared" si="1"/>
        <v>4.9000000000000004</v>
      </c>
      <c r="K15" s="20">
        <f t="shared" si="1"/>
        <v>0.8</v>
      </c>
      <c r="L15" s="20">
        <f t="shared" si="1"/>
        <v>61.499999999999993</v>
      </c>
      <c r="N15" s="4"/>
    </row>
    <row r="16" spans="1:14" s="3" customFormat="1" ht="20.100000000000001" customHeight="1" x14ac:dyDescent="0.25">
      <c r="A16" s="10" t="s">
        <v>14</v>
      </c>
      <c r="B16" s="18">
        <v>52.7</v>
      </c>
      <c r="C16" s="18">
        <v>0</v>
      </c>
      <c r="D16" s="18">
        <v>0</v>
      </c>
      <c r="E16" s="18">
        <v>0</v>
      </c>
      <c r="F16" s="18">
        <v>0.8</v>
      </c>
      <c r="G16" s="18">
        <v>2.2999999999999998</v>
      </c>
      <c r="H16" s="18">
        <v>0</v>
      </c>
      <c r="I16" s="18">
        <v>0</v>
      </c>
      <c r="J16" s="18">
        <v>4.9000000000000004</v>
      </c>
      <c r="K16" s="18">
        <v>0.8</v>
      </c>
      <c r="L16" s="18">
        <v>61.499999999999993</v>
      </c>
      <c r="M16" s="2"/>
      <c r="N16" s="4"/>
    </row>
    <row r="17" spans="1:14" s="2" customFormat="1" ht="16.649999999999999" customHeight="1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"/>
      <c r="N17" s="4"/>
    </row>
    <row r="18" spans="1:14" ht="16.649999999999999" customHeight="1" x14ac:dyDescent="0.25">
      <c r="A18" s="12" t="s">
        <v>16</v>
      </c>
      <c r="B18" s="19" t="s">
        <v>11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  <c r="N18" s="4"/>
    </row>
    <row r="19" spans="1:14" s="2" customFormat="1" ht="27" customHeight="1" x14ac:dyDescent="0.25">
      <c r="A19" s="12" t="s">
        <v>59</v>
      </c>
      <c r="B19" s="19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N19" s="4"/>
    </row>
    <row r="20" spans="1:14" s="3" customFormat="1" ht="20.100000000000001" customHeight="1" x14ac:dyDescent="0.25">
      <c r="A20" s="13" t="s">
        <v>17</v>
      </c>
      <c r="B20" s="19">
        <v>28</v>
      </c>
      <c r="C20" s="19">
        <v>6.1</v>
      </c>
      <c r="D20" s="19">
        <v>1.3</v>
      </c>
      <c r="E20" s="19">
        <v>0.6</v>
      </c>
      <c r="F20" s="19">
        <v>27.7</v>
      </c>
      <c r="G20" s="19">
        <v>0.6</v>
      </c>
      <c r="H20" s="19">
        <v>0</v>
      </c>
      <c r="I20" s="19">
        <v>0</v>
      </c>
      <c r="J20" s="19">
        <v>948.7</v>
      </c>
      <c r="K20" s="19">
        <v>0</v>
      </c>
      <c r="L20" s="19">
        <v>1013</v>
      </c>
      <c r="M20" s="2"/>
      <c r="N20" s="4"/>
    </row>
    <row r="21" spans="1:14" s="2" customFormat="1" ht="16.649999999999999" customHeight="1" x14ac:dyDescent="0.25">
      <c r="A21" s="30" t="s">
        <v>18</v>
      </c>
      <c r="B21" s="31">
        <f t="shared" ref="B21:L21" si="2">-SUM(-B45,B23,B24,B20,B19,B18,B14,B11,B15)</f>
        <v>17.600000000001089</v>
      </c>
      <c r="C21" s="31">
        <f t="shared" si="2"/>
        <v>-7.1999999999999957</v>
      </c>
      <c r="D21" s="31">
        <f t="shared" si="2"/>
        <v>0.90000000000000568</v>
      </c>
      <c r="E21" s="31">
        <f t="shared" si="2"/>
        <v>0.49999999999999645</v>
      </c>
      <c r="F21" s="31">
        <f t="shared" si="2"/>
        <v>-50.900000000000134</v>
      </c>
      <c r="G21" s="31">
        <f t="shared" si="2"/>
        <v>41.09999999999998</v>
      </c>
      <c r="H21" s="31">
        <f t="shared" si="2"/>
        <v>0.40000000000000568</v>
      </c>
      <c r="I21" s="31">
        <f t="shared" si="2"/>
        <v>0.10000000000000142</v>
      </c>
      <c r="J21" s="31">
        <f t="shared" si="2"/>
        <v>-113.60000000000005</v>
      </c>
      <c r="K21" s="31">
        <f t="shared" si="2"/>
        <v>6.8999999999999888</v>
      </c>
      <c r="L21" s="31">
        <f t="shared" si="2"/>
        <v>-104.19999999999709</v>
      </c>
      <c r="N21" s="4"/>
    </row>
    <row r="22" spans="1:14" s="2" customFormat="1" ht="30" customHeight="1" x14ac:dyDescent="0.25">
      <c r="A22" s="32" t="s">
        <v>19</v>
      </c>
      <c r="B22" s="33">
        <f t="shared" ref="B22:L22" si="3">SUM(B21,B20,B19,B18,B15,B14,B11)</f>
        <v>12948.300000000001</v>
      </c>
      <c r="C22" s="33">
        <f t="shared" si="3"/>
        <v>63.5</v>
      </c>
      <c r="D22" s="33">
        <f t="shared" si="3"/>
        <v>55</v>
      </c>
      <c r="E22" s="33">
        <f t="shared" si="3"/>
        <v>19.099999999999998</v>
      </c>
      <c r="F22" s="33">
        <f t="shared" si="3"/>
        <v>1265</v>
      </c>
      <c r="G22" s="33">
        <f t="shared" si="3"/>
        <v>609.20000000000005</v>
      </c>
      <c r="H22" s="33">
        <f t="shared" si="3"/>
        <v>121.5</v>
      </c>
      <c r="I22" s="33">
        <f t="shared" si="3"/>
        <v>42.2</v>
      </c>
      <c r="J22" s="33">
        <f t="shared" si="3"/>
        <v>2866</v>
      </c>
      <c r="K22" s="33">
        <f t="shared" si="3"/>
        <v>155.89999999999998</v>
      </c>
      <c r="L22" s="33">
        <f t="shared" si="3"/>
        <v>18145.700000000004</v>
      </c>
      <c r="N22" s="4"/>
    </row>
    <row r="23" spans="1:14" s="2" customFormat="1" ht="16.649999999999999" customHeight="1" x14ac:dyDescent="0.25">
      <c r="A23" s="9" t="s">
        <v>20</v>
      </c>
      <c r="B23" s="20">
        <v>93.4</v>
      </c>
      <c r="C23" s="20">
        <v>0</v>
      </c>
      <c r="D23" s="20">
        <v>0</v>
      </c>
      <c r="E23" s="20">
        <v>0</v>
      </c>
      <c r="F23" s="20">
        <v>1.9</v>
      </c>
      <c r="G23" s="20">
        <v>19.899999999999999</v>
      </c>
      <c r="H23" s="20">
        <v>0</v>
      </c>
      <c r="I23" s="20">
        <v>0</v>
      </c>
      <c r="J23" s="20">
        <v>16.2</v>
      </c>
      <c r="K23" s="20">
        <v>37.200000000000003</v>
      </c>
      <c r="L23" s="20">
        <v>168.60000000000002</v>
      </c>
      <c r="M23"/>
      <c r="N23" s="4"/>
    </row>
    <row r="24" spans="1:14" s="2" customFormat="1" ht="16.649999999999999" customHeight="1" x14ac:dyDescent="0.25">
      <c r="A24" s="9" t="s">
        <v>21</v>
      </c>
      <c r="B24" s="20">
        <f>SUM(B25)</f>
        <v>5.7</v>
      </c>
      <c r="C24" s="20">
        <f t="shared" ref="C24:L24" si="4">SUM(C25)</f>
        <v>0</v>
      </c>
      <c r="D24" s="20">
        <f t="shared" si="4"/>
        <v>0</v>
      </c>
      <c r="E24" s="20">
        <f t="shared" si="4"/>
        <v>0</v>
      </c>
      <c r="F24" s="20">
        <f t="shared" si="4"/>
        <v>0.4</v>
      </c>
      <c r="G24" s="20">
        <f t="shared" si="4"/>
        <v>0.1</v>
      </c>
      <c r="H24" s="20">
        <f t="shared" si="4"/>
        <v>0</v>
      </c>
      <c r="I24" s="20">
        <f t="shared" si="4"/>
        <v>0</v>
      </c>
      <c r="J24" s="20">
        <f t="shared" si="4"/>
        <v>0.9</v>
      </c>
      <c r="K24" s="20">
        <f t="shared" si="4"/>
        <v>1</v>
      </c>
      <c r="L24" s="20">
        <f t="shared" si="4"/>
        <v>8.1000000000000014</v>
      </c>
      <c r="M24"/>
      <c r="N24" s="4"/>
    </row>
    <row r="25" spans="1:14" s="2" customFormat="1" ht="30.6" customHeight="1" x14ac:dyDescent="0.25">
      <c r="A25" s="36" t="s">
        <v>55</v>
      </c>
      <c r="B25" s="37">
        <v>5.7</v>
      </c>
      <c r="C25" s="37">
        <v>0</v>
      </c>
      <c r="D25" s="37">
        <v>0</v>
      </c>
      <c r="E25" s="37">
        <v>0</v>
      </c>
      <c r="F25" s="37">
        <v>0.4</v>
      </c>
      <c r="G25" s="37">
        <v>0.1</v>
      </c>
      <c r="H25" s="37">
        <v>0</v>
      </c>
      <c r="I25" s="37">
        <v>0</v>
      </c>
      <c r="J25" s="37">
        <v>0.9</v>
      </c>
      <c r="K25" s="37">
        <v>1</v>
      </c>
      <c r="L25" s="37">
        <v>8.1000000000000014</v>
      </c>
      <c r="N25" s="4"/>
    </row>
    <row r="26" spans="1:14" ht="19.5" customHeight="1" thickBot="1" x14ac:dyDescent="0.3">
      <c r="A26" s="34" t="s">
        <v>22</v>
      </c>
      <c r="B26" s="35">
        <f>SUM(B24,B23,B22)</f>
        <v>13047.400000000001</v>
      </c>
      <c r="C26" s="35">
        <f t="shared" ref="C26:K26" si="5">SUM(C24,C23,C22)</f>
        <v>63.5</v>
      </c>
      <c r="D26" s="35">
        <f t="shared" si="5"/>
        <v>55</v>
      </c>
      <c r="E26" s="35">
        <f t="shared" si="5"/>
        <v>19.099999999999998</v>
      </c>
      <c r="F26" s="35">
        <f t="shared" si="5"/>
        <v>1267.3</v>
      </c>
      <c r="G26" s="35">
        <f t="shared" si="5"/>
        <v>629.20000000000005</v>
      </c>
      <c r="H26" s="35">
        <f t="shared" si="5"/>
        <v>121.5</v>
      </c>
      <c r="I26" s="35">
        <f t="shared" si="5"/>
        <v>42.2</v>
      </c>
      <c r="J26" s="35">
        <f t="shared" si="5"/>
        <v>2883.1</v>
      </c>
      <c r="K26" s="35">
        <f t="shared" si="5"/>
        <v>194.09999999999997</v>
      </c>
      <c r="L26" s="35">
        <f>SUM(L24,L23,L22)</f>
        <v>18322.400000000005</v>
      </c>
      <c r="M26" s="2"/>
      <c r="N26" s="4"/>
    </row>
    <row r="27" spans="1:14" ht="16.649999999999999" customHeight="1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"/>
      <c r="N27" s="4"/>
    </row>
    <row r="28" spans="1:14" s="2" customFormat="1" ht="12.75" customHeight="1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/>
      <c r="N28" s="4"/>
    </row>
    <row r="29" spans="1:14" s="2" customFormat="1" ht="72" customHeight="1" thickBot="1" x14ac:dyDescent="0.3">
      <c r="A29" s="26" t="s">
        <v>23</v>
      </c>
      <c r="B29" s="27" t="s">
        <v>43</v>
      </c>
      <c r="C29" s="27" t="s">
        <v>44</v>
      </c>
      <c r="D29" s="27" t="s">
        <v>45</v>
      </c>
      <c r="E29" s="27" t="s">
        <v>48</v>
      </c>
      <c r="F29" s="27" t="s">
        <v>1</v>
      </c>
      <c r="G29" s="27" t="s">
        <v>2</v>
      </c>
      <c r="H29" s="27" t="s">
        <v>3</v>
      </c>
      <c r="I29" s="27" t="s">
        <v>47</v>
      </c>
      <c r="J29" s="27" t="s">
        <v>5</v>
      </c>
      <c r="K29" s="27" t="s">
        <v>6</v>
      </c>
      <c r="L29" s="27" t="s">
        <v>7</v>
      </c>
      <c r="M29"/>
      <c r="N29" s="4"/>
    </row>
    <row r="30" spans="1:14" s="2" customFormat="1" ht="19.649999999999999" customHeight="1" x14ac:dyDescent="0.25">
      <c r="A30" s="9" t="s">
        <v>24</v>
      </c>
      <c r="B30" s="20">
        <f>SUM(B31:B34)</f>
        <v>1710.6</v>
      </c>
      <c r="C30" s="20">
        <f t="shared" ref="C30:L30" si="6">SUM(C31:C34)</f>
        <v>0</v>
      </c>
      <c r="D30" s="20">
        <f t="shared" si="6"/>
        <v>0</v>
      </c>
      <c r="E30" s="20">
        <f t="shared" si="6"/>
        <v>0</v>
      </c>
      <c r="F30" s="20">
        <f t="shared" si="6"/>
        <v>201.9</v>
      </c>
      <c r="G30" s="20">
        <f t="shared" si="6"/>
        <v>561.4</v>
      </c>
      <c r="H30" s="20">
        <f t="shared" si="6"/>
        <v>121.1</v>
      </c>
      <c r="I30" s="20">
        <f t="shared" si="6"/>
        <v>42.2</v>
      </c>
      <c r="J30" s="20">
        <f t="shared" si="6"/>
        <v>2591.5</v>
      </c>
      <c r="K30" s="20">
        <f t="shared" si="6"/>
        <v>182.6</v>
      </c>
      <c r="L30" s="20">
        <f t="shared" si="6"/>
        <v>5411.3</v>
      </c>
      <c r="M30"/>
      <c r="N30" s="4"/>
    </row>
    <row r="31" spans="1:14" ht="16.649999999999999" customHeight="1" x14ac:dyDescent="0.25">
      <c r="A31" s="15" t="s">
        <v>25</v>
      </c>
      <c r="B31" s="18">
        <v>1334.5</v>
      </c>
      <c r="C31" s="18">
        <v>0</v>
      </c>
      <c r="D31" s="18">
        <v>0</v>
      </c>
      <c r="E31" s="18">
        <v>0</v>
      </c>
      <c r="F31" s="18">
        <v>84</v>
      </c>
      <c r="G31" s="18">
        <v>1.2</v>
      </c>
      <c r="H31" s="18">
        <v>0</v>
      </c>
      <c r="I31" s="18">
        <v>0</v>
      </c>
      <c r="J31" s="18">
        <v>81</v>
      </c>
      <c r="K31" s="18">
        <v>49.5</v>
      </c>
      <c r="L31" s="18">
        <v>1550.2</v>
      </c>
      <c r="M31" s="2"/>
      <c r="N31" s="4"/>
    </row>
    <row r="32" spans="1:14" x14ac:dyDescent="0.25">
      <c r="A32" s="15" t="s">
        <v>26</v>
      </c>
      <c r="B32" s="18">
        <v>70.7</v>
      </c>
      <c r="C32" s="18">
        <v>0</v>
      </c>
      <c r="D32" s="18">
        <v>0</v>
      </c>
      <c r="E32" s="18">
        <v>0</v>
      </c>
      <c r="F32" s="18">
        <v>109.6</v>
      </c>
      <c r="G32" s="18">
        <v>546.9</v>
      </c>
      <c r="H32" s="18">
        <v>120.6</v>
      </c>
      <c r="I32" s="18">
        <v>42.2</v>
      </c>
      <c r="J32" s="18">
        <v>2496.8000000000002</v>
      </c>
      <c r="K32" s="18">
        <v>131.6</v>
      </c>
      <c r="L32" s="18">
        <v>3518.4</v>
      </c>
      <c r="M32" s="2"/>
      <c r="N32" s="4"/>
    </row>
    <row r="33" spans="1:14" ht="30" customHeight="1" x14ac:dyDescent="0.25">
      <c r="A33" s="15" t="s">
        <v>27</v>
      </c>
      <c r="B33" s="18">
        <v>305.39999999999998</v>
      </c>
      <c r="C33" s="18">
        <v>0</v>
      </c>
      <c r="D33" s="18">
        <v>0</v>
      </c>
      <c r="E33" s="18">
        <v>0</v>
      </c>
      <c r="F33" s="18">
        <v>8.3000000000000007</v>
      </c>
      <c r="G33" s="18">
        <v>0</v>
      </c>
      <c r="H33" s="18">
        <v>0.5</v>
      </c>
      <c r="I33" s="18">
        <v>0</v>
      </c>
      <c r="J33" s="18">
        <v>9.1999999999999993</v>
      </c>
      <c r="K33" s="18">
        <v>1.5</v>
      </c>
      <c r="L33" s="18">
        <v>324.89999999999998</v>
      </c>
      <c r="M33" s="2"/>
      <c r="N33" s="4"/>
    </row>
    <row r="34" spans="1:14" s="2" customFormat="1" ht="12.75" customHeight="1" x14ac:dyDescent="0.25">
      <c r="A34" s="15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13.3</v>
      </c>
      <c r="H34" s="18">
        <v>0</v>
      </c>
      <c r="I34" s="18">
        <v>0</v>
      </c>
      <c r="J34" s="18">
        <v>4.5</v>
      </c>
      <c r="K34" s="18">
        <v>0</v>
      </c>
      <c r="L34" s="18">
        <v>17.8</v>
      </c>
      <c r="N34" s="4"/>
    </row>
    <row r="35" spans="1:14" s="2" customFormat="1" ht="30.6" customHeight="1" x14ac:dyDescent="0.25">
      <c r="A35" s="12" t="s">
        <v>56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>
        <v>0</v>
      </c>
      <c r="N35" s="4"/>
    </row>
    <row r="36" spans="1:14" s="2" customFormat="1" ht="30.6" customHeight="1" x14ac:dyDescent="0.25">
      <c r="A36" s="12" t="s">
        <v>29</v>
      </c>
      <c r="B36" s="19">
        <v>11179.7</v>
      </c>
      <c r="C36" s="19">
        <v>63.2</v>
      </c>
      <c r="D36" s="19">
        <v>54.5</v>
      </c>
      <c r="E36" s="19">
        <v>18.899999999999999</v>
      </c>
      <c r="F36" s="19">
        <v>1058.2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12374.500000000002</v>
      </c>
      <c r="N36" s="4"/>
    </row>
    <row r="37" spans="1:14" s="2" customFormat="1" ht="29.4" customHeight="1" x14ac:dyDescent="0.25">
      <c r="A37" s="12" t="s">
        <v>30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>
        <v>5.0999999999999996</v>
      </c>
      <c r="K37" s="19" t="s">
        <v>11</v>
      </c>
      <c r="L37" s="19">
        <v>5.0999999999999996</v>
      </c>
      <c r="N37" s="4"/>
    </row>
    <row r="38" spans="1:14" s="2" customFormat="1" ht="30" customHeight="1" x14ac:dyDescent="0.25">
      <c r="A38" s="12" t="s">
        <v>31</v>
      </c>
      <c r="B38" s="19">
        <v>53.6</v>
      </c>
      <c r="C38" s="19">
        <v>0</v>
      </c>
      <c r="D38" s="19">
        <v>0.3</v>
      </c>
      <c r="E38" s="19">
        <v>0</v>
      </c>
      <c r="F38" s="19">
        <v>0.2</v>
      </c>
      <c r="G38" s="19">
        <v>1.9</v>
      </c>
      <c r="H38" s="19">
        <v>0</v>
      </c>
      <c r="I38" s="19">
        <v>0</v>
      </c>
      <c r="J38" s="19">
        <v>23.9</v>
      </c>
      <c r="K38" s="19">
        <v>0.1</v>
      </c>
      <c r="L38" s="19">
        <v>80</v>
      </c>
      <c r="N38" s="4"/>
    </row>
    <row r="39" spans="1:14" s="2" customFormat="1" ht="30" customHeight="1" x14ac:dyDescent="0.25">
      <c r="A39" s="39" t="s">
        <v>32</v>
      </c>
      <c r="B39" s="40">
        <v>19.399999999999999</v>
      </c>
      <c r="C39" s="40">
        <v>0.3</v>
      </c>
      <c r="D39" s="40">
        <v>0.2</v>
      </c>
      <c r="E39" s="40">
        <v>0.2</v>
      </c>
      <c r="F39" s="40">
        <v>3.6</v>
      </c>
      <c r="G39" s="40">
        <v>0.7</v>
      </c>
      <c r="H39" s="40">
        <v>0.4</v>
      </c>
      <c r="I39" s="40">
        <v>0</v>
      </c>
      <c r="J39" s="40">
        <v>4.4000000000000004</v>
      </c>
      <c r="K39" s="40">
        <v>0.8</v>
      </c>
      <c r="L39" s="40">
        <v>29.999999999999996</v>
      </c>
      <c r="N39" s="4"/>
    </row>
    <row r="40" spans="1:14" s="2" customFormat="1" ht="30" customHeight="1" x14ac:dyDescent="0.25">
      <c r="A40" s="32" t="s">
        <v>19</v>
      </c>
      <c r="B40" s="33">
        <f t="shared" ref="B40:L40" si="7">SUM(B39,B38,B37,B36,B35,B30)</f>
        <v>12963.300000000001</v>
      </c>
      <c r="C40" s="33">
        <f t="shared" si="7"/>
        <v>63.5</v>
      </c>
      <c r="D40" s="33">
        <f t="shared" si="7"/>
        <v>55</v>
      </c>
      <c r="E40" s="33">
        <f t="shared" si="7"/>
        <v>19.099999999999998</v>
      </c>
      <c r="F40" s="33">
        <f t="shared" si="7"/>
        <v>1263.9000000000001</v>
      </c>
      <c r="G40" s="33">
        <f t="shared" si="7"/>
        <v>564</v>
      </c>
      <c r="H40" s="33">
        <f t="shared" si="7"/>
        <v>121.5</v>
      </c>
      <c r="I40" s="33">
        <f t="shared" si="7"/>
        <v>42.2</v>
      </c>
      <c r="J40" s="33">
        <f t="shared" si="7"/>
        <v>2624.9</v>
      </c>
      <c r="K40" s="33">
        <f t="shared" si="7"/>
        <v>183.5</v>
      </c>
      <c r="L40" s="33">
        <f t="shared" si="7"/>
        <v>17900.900000000001</v>
      </c>
      <c r="N40" s="4"/>
    </row>
    <row r="41" spans="1:14" s="2" customFormat="1" ht="18" customHeight="1" x14ac:dyDescent="0.25">
      <c r="A41" s="9" t="s">
        <v>33</v>
      </c>
      <c r="B41" s="20">
        <v>30.9</v>
      </c>
      <c r="C41" s="20">
        <v>0</v>
      </c>
      <c r="D41" s="20">
        <v>0</v>
      </c>
      <c r="E41" s="20">
        <v>0</v>
      </c>
      <c r="F41" s="20">
        <v>0.8</v>
      </c>
      <c r="G41" s="20">
        <v>61.9</v>
      </c>
      <c r="H41" s="20">
        <v>0</v>
      </c>
      <c r="I41" s="20">
        <v>0</v>
      </c>
      <c r="J41" s="20">
        <v>64.8</v>
      </c>
      <c r="K41" s="20">
        <v>10.199999999999999</v>
      </c>
      <c r="L41" s="20">
        <v>168.59999999999997</v>
      </c>
      <c r="M41"/>
      <c r="N41" s="4"/>
    </row>
    <row r="42" spans="1:14" s="2" customFormat="1" x14ac:dyDescent="0.25">
      <c r="A42" s="9" t="s">
        <v>21</v>
      </c>
      <c r="B42" s="20">
        <f>SUM(B43:B44)</f>
        <v>53.2</v>
      </c>
      <c r="C42" s="20">
        <f t="shared" ref="C42:L42" si="8">SUM(C43:C44)</f>
        <v>0</v>
      </c>
      <c r="D42" s="20">
        <f t="shared" si="8"/>
        <v>0</v>
      </c>
      <c r="E42" s="20">
        <f t="shared" si="8"/>
        <v>0</v>
      </c>
      <c r="F42" s="20">
        <f t="shared" si="8"/>
        <v>2.6</v>
      </c>
      <c r="G42" s="20">
        <f t="shared" si="8"/>
        <v>3.3</v>
      </c>
      <c r="H42" s="20">
        <f t="shared" si="8"/>
        <v>0</v>
      </c>
      <c r="I42" s="20">
        <f t="shared" si="8"/>
        <v>0</v>
      </c>
      <c r="J42" s="20">
        <f t="shared" si="8"/>
        <v>193.4</v>
      </c>
      <c r="K42" s="20">
        <f t="shared" si="8"/>
        <v>0.4</v>
      </c>
      <c r="L42" s="20">
        <f t="shared" si="8"/>
        <v>252.9</v>
      </c>
      <c r="M42"/>
      <c r="N42" s="4"/>
    </row>
    <row r="43" spans="1:14" s="2" customFormat="1" ht="26.4" x14ac:dyDescent="0.25">
      <c r="A43" s="11" t="s">
        <v>57</v>
      </c>
      <c r="B43" s="18">
        <v>53.2</v>
      </c>
      <c r="C43" s="18">
        <v>0</v>
      </c>
      <c r="D43" s="18">
        <v>0</v>
      </c>
      <c r="E43" s="18">
        <v>0</v>
      </c>
      <c r="F43" s="18">
        <v>2.6</v>
      </c>
      <c r="G43" s="18">
        <v>3.3</v>
      </c>
      <c r="H43" s="18">
        <v>0</v>
      </c>
      <c r="I43" s="18">
        <v>0</v>
      </c>
      <c r="J43" s="18">
        <v>14.9</v>
      </c>
      <c r="K43" s="18">
        <v>0.4</v>
      </c>
      <c r="L43" s="18">
        <v>74.400000000000006</v>
      </c>
      <c r="N43" s="4"/>
    </row>
    <row r="44" spans="1:14" ht="30" customHeight="1" x14ac:dyDescent="0.25">
      <c r="A44" s="36" t="s">
        <v>58</v>
      </c>
      <c r="B44" s="38" t="s">
        <v>11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178.5</v>
      </c>
      <c r="K44" s="38">
        <v>0</v>
      </c>
      <c r="L44" s="38">
        <v>178.5</v>
      </c>
      <c r="M44" s="2"/>
      <c r="N44" s="4"/>
    </row>
    <row r="45" spans="1:14" ht="16.649999999999999" customHeight="1" thickBot="1" x14ac:dyDescent="0.3">
      <c r="A45" s="34" t="s">
        <v>22</v>
      </c>
      <c r="B45" s="35">
        <f>SUM(B42,B41,B40)</f>
        <v>13047.400000000001</v>
      </c>
      <c r="C45" s="35">
        <f t="shared" ref="C45:K45" si="9">SUM(C42,C41,C40)</f>
        <v>63.5</v>
      </c>
      <c r="D45" s="35">
        <f t="shared" si="9"/>
        <v>55</v>
      </c>
      <c r="E45" s="35">
        <f t="shared" si="9"/>
        <v>19.099999999999998</v>
      </c>
      <c r="F45" s="35">
        <f t="shared" si="9"/>
        <v>1267.3000000000002</v>
      </c>
      <c r="G45" s="35">
        <f t="shared" si="9"/>
        <v>629.20000000000005</v>
      </c>
      <c r="H45" s="35">
        <f t="shared" si="9"/>
        <v>121.5</v>
      </c>
      <c r="I45" s="35">
        <f t="shared" si="9"/>
        <v>42.2</v>
      </c>
      <c r="J45" s="35">
        <f t="shared" si="9"/>
        <v>2883.1</v>
      </c>
      <c r="K45" s="35">
        <f t="shared" si="9"/>
        <v>194.1</v>
      </c>
      <c r="L45" s="35">
        <f>SUM(L42,L41,L40)</f>
        <v>18322.400000000001</v>
      </c>
      <c r="M45" s="2"/>
      <c r="N45" s="4"/>
    </row>
    <row r="46" spans="1:14" s="2" customFormat="1" ht="12.75" customHeight="1" x14ac:dyDescent="0.2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4" s="2" customFormat="1" ht="16.649999999999999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  <c r="N47"/>
    </row>
    <row r="48" spans="1:14" s="2" customFormat="1" ht="19.64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/>
      <c r="N48"/>
    </row>
    <row r="49" spans="1:14" s="2" customFormat="1" ht="19.64999999999999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</row>
  </sheetData>
  <customSheetViews>
    <customSheetView guid="{1FBEE9B6-14ED-49B5-9318-630E24AD4016}" showGridLines="0" showRuler="0">
      <selection activeCell="A2" sqref="A2"/>
      <pageMargins left="0" right="0" top="0" bottom="0" header="0" footer="0"/>
      <pageSetup paperSize="10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>
      <selection activeCell="A25" sqref="A25"/>
      <pageMargins left="0" right="0" top="0" bottom="0" header="0" footer="0"/>
      <pageSetup paperSize="10" scale="89" firstPageNumber="96" orientation="portrait" useFirstPageNumber="1" r:id="rId2"/>
      <headerFooter alignWithMargins="0"/>
    </customSheetView>
    <customSheetView guid="{DA0DD86C-7841-4A26-AFB2-F404ACA7C37B}" showGridLines="0" hiddenRows="1" hiddenColumns="1" showRuler="0" topLeftCell="B1">
      <selection activeCell="B25" sqref="A25:XFD25"/>
      <pageMargins left="0" right="0" top="0" bottom="0" header="0" footer="0"/>
      <pageSetup paperSize="10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10" scale="89" firstPageNumber="96" orientation="portrait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53AC-8DF2-4851-B968-03C1BF9EF831}">
  <sheetPr codeName="Sheet5">
    <pageSetUpPr autoPageBreaks="0"/>
  </sheetPr>
  <dimension ref="A1:S49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2" width="16.109375" style="1" bestFit="1" customWidth="1"/>
    <col min="3" max="3" width="14.33203125" style="1" customWidth="1"/>
    <col min="4" max="4" width="12.33203125" style="1" bestFit="1" customWidth="1"/>
    <col min="5" max="5" width="18.44140625" style="1" customWidth="1"/>
    <col min="6" max="6" width="15.109375" style="1" customWidth="1"/>
    <col min="7" max="7" width="12.44140625" style="1" bestFit="1" customWidth="1"/>
    <col min="8" max="8" width="15.88671875" style="1" customWidth="1"/>
    <col min="9" max="9" width="16.6640625" style="1" customWidth="1"/>
    <col min="10" max="10" width="16.33203125" style="1" customWidth="1"/>
    <col min="11" max="12" width="13.6640625" style="1" bestFit="1" customWidth="1"/>
  </cols>
  <sheetData>
    <row r="1" spans="1:19" ht="19.649999999999999" customHeight="1" x14ac:dyDescent="0.25">
      <c r="A1" s="42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9" ht="15" x14ac:dyDescent="0.25">
      <c r="A2" s="45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9" ht="15" x14ac:dyDescent="0.25">
      <c r="A3" s="45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9" ht="15" x14ac:dyDescent="0.25">
      <c r="A4" s="45" t="s">
        <v>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9" ht="15" x14ac:dyDescent="0.25">
      <c r="A5" s="45" t="s">
        <v>49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9" ht="15" x14ac:dyDescent="0.25">
      <c r="A6" s="45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ht="15" x14ac:dyDescent="0.25">
      <c r="A7" s="45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9" ht="15" x14ac:dyDescent="0.25">
      <c r="A8" s="45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9" ht="16.649999999999999" customHeight="1" thickBo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9" ht="73.2" customHeight="1" thickBot="1" x14ac:dyDescent="0.3">
      <c r="A10" s="26" t="s">
        <v>0</v>
      </c>
      <c r="B10" s="27" t="s">
        <v>43</v>
      </c>
      <c r="C10" s="27" t="s">
        <v>44</v>
      </c>
      <c r="D10" s="27" t="s">
        <v>45</v>
      </c>
      <c r="E10" s="27" t="s">
        <v>46</v>
      </c>
      <c r="F10" s="27" t="s">
        <v>1</v>
      </c>
      <c r="G10" s="27" t="s">
        <v>2</v>
      </c>
      <c r="H10" s="27" t="s">
        <v>3</v>
      </c>
      <c r="I10" s="27" t="s">
        <v>47</v>
      </c>
      <c r="J10" s="27" t="s">
        <v>5</v>
      </c>
      <c r="K10" s="27" t="s">
        <v>6</v>
      </c>
      <c r="L10" s="27" t="s">
        <v>7</v>
      </c>
    </row>
    <row r="11" spans="1:19" x14ac:dyDescent="0.25">
      <c r="A11" s="9" t="s">
        <v>8</v>
      </c>
      <c r="B11" s="20">
        <f>SUM(B12:B13)</f>
        <v>13974.2</v>
      </c>
      <c r="C11" s="20">
        <f t="shared" ref="C11:L11" si="0">SUM(C12:C13)</f>
        <v>65.900000000000006</v>
      </c>
      <c r="D11" s="20">
        <f t="shared" si="0"/>
        <v>55.2</v>
      </c>
      <c r="E11" s="20">
        <f t="shared" si="0"/>
        <v>17.899999999999999</v>
      </c>
      <c r="F11" s="20">
        <f t="shared" si="0"/>
        <v>1378.3</v>
      </c>
      <c r="G11" s="20">
        <f t="shared" si="0"/>
        <v>629.79999999999995</v>
      </c>
      <c r="H11" s="20">
        <f t="shared" si="0"/>
        <v>131.1</v>
      </c>
      <c r="I11" s="20">
        <f t="shared" si="0"/>
        <v>45.9</v>
      </c>
      <c r="J11" s="20">
        <f t="shared" si="0"/>
        <v>2252.9</v>
      </c>
      <c r="K11" s="20">
        <f t="shared" si="0"/>
        <v>171.3</v>
      </c>
      <c r="L11" s="20">
        <f t="shared" si="0"/>
        <v>18722.5</v>
      </c>
      <c r="N11" s="4"/>
    </row>
    <row r="12" spans="1:19" ht="15" customHeight="1" x14ac:dyDescent="0.25">
      <c r="A12" s="10" t="s">
        <v>9</v>
      </c>
      <c r="B12" s="18">
        <v>13974.2</v>
      </c>
      <c r="C12" s="18">
        <v>65.900000000000006</v>
      </c>
      <c r="D12" s="18">
        <v>55.2</v>
      </c>
      <c r="E12" s="18">
        <v>17.899999999999999</v>
      </c>
      <c r="F12" s="18">
        <v>1378.3</v>
      </c>
      <c r="G12" s="18">
        <v>629.79999999999995</v>
      </c>
      <c r="H12" s="18">
        <v>131.1</v>
      </c>
      <c r="I12" s="18">
        <v>45.9</v>
      </c>
      <c r="J12" s="18">
        <v>2252.9</v>
      </c>
      <c r="K12" s="18">
        <v>171.3</v>
      </c>
      <c r="L12" s="18">
        <v>18722.5</v>
      </c>
      <c r="N12" s="4"/>
    </row>
    <row r="13" spans="1:19" ht="15" customHeight="1" x14ac:dyDescent="0.25">
      <c r="A13" s="11" t="s">
        <v>10</v>
      </c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0</v>
      </c>
      <c r="M13" s="3"/>
      <c r="N13" s="4"/>
      <c r="O13" s="3"/>
      <c r="P13" s="3"/>
      <c r="Q13" s="3"/>
      <c r="R13" s="3"/>
      <c r="S13" s="3"/>
    </row>
    <row r="14" spans="1:19" ht="19.649999999999999" customHeight="1" x14ac:dyDescent="0.25">
      <c r="A14" s="12" t="s">
        <v>12</v>
      </c>
      <c r="B14" s="19" t="s">
        <v>11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"/>
      <c r="N14" s="4"/>
      <c r="O14" s="2"/>
      <c r="P14" s="2"/>
      <c r="Q14" s="2"/>
      <c r="R14" s="2"/>
      <c r="S14" s="2"/>
    </row>
    <row r="15" spans="1:19" ht="12.75" customHeight="1" x14ac:dyDescent="0.25">
      <c r="A15" s="9" t="s">
        <v>13</v>
      </c>
      <c r="B15" s="20">
        <f>SUM(B16:B17)</f>
        <v>49.1</v>
      </c>
      <c r="C15" s="20">
        <f t="shared" ref="C15:L15" si="1">SUM(C16:C17)</f>
        <v>0</v>
      </c>
      <c r="D15" s="20">
        <f t="shared" si="1"/>
        <v>0</v>
      </c>
      <c r="E15" s="20">
        <f t="shared" si="1"/>
        <v>0</v>
      </c>
      <c r="F15" s="20">
        <f t="shared" si="1"/>
        <v>0.3</v>
      </c>
      <c r="G15" s="20">
        <f t="shared" si="1"/>
        <v>0.9</v>
      </c>
      <c r="H15" s="20">
        <f t="shared" si="1"/>
        <v>0</v>
      </c>
      <c r="I15" s="20">
        <f t="shared" si="1"/>
        <v>0</v>
      </c>
      <c r="J15" s="20">
        <f t="shared" si="1"/>
        <v>5.3</v>
      </c>
      <c r="K15" s="20">
        <f t="shared" si="1"/>
        <v>0.3</v>
      </c>
      <c r="L15" s="20">
        <f t="shared" si="1"/>
        <v>55.899999999999991</v>
      </c>
      <c r="N15" s="4"/>
    </row>
    <row r="16" spans="1:19" s="3" customFormat="1" ht="20.100000000000001" customHeight="1" x14ac:dyDescent="0.25">
      <c r="A16" s="10" t="s">
        <v>14</v>
      </c>
      <c r="B16" s="18">
        <v>49.1</v>
      </c>
      <c r="C16" s="18">
        <v>0</v>
      </c>
      <c r="D16" s="18">
        <v>0</v>
      </c>
      <c r="E16" s="18">
        <v>0</v>
      </c>
      <c r="F16" s="18">
        <v>0.3</v>
      </c>
      <c r="G16" s="18">
        <v>0.9</v>
      </c>
      <c r="H16" s="18">
        <v>0</v>
      </c>
      <c r="I16" s="18">
        <v>0</v>
      </c>
      <c r="J16" s="18">
        <v>5.3</v>
      </c>
      <c r="K16" s="18">
        <v>0.3</v>
      </c>
      <c r="L16" s="18">
        <v>55.899999999999991</v>
      </c>
      <c r="M16" s="2"/>
      <c r="N16" s="4"/>
      <c r="O16" s="2"/>
      <c r="P16" s="2"/>
      <c r="Q16" s="2"/>
      <c r="R16" s="2"/>
      <c r="S16" s="2"/>
    </row>
    <row r="17" spans="1:19" s="2" customFormat="1" ht="16.649999999999999" customHeight="1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"/>
      <c r="N17" s="4"/>
      <c r="O17" s="3"/>
      <c r="P17" s="3"/>
      <c r="Q17" s="3"/>
      <c r="R17" s="3"/>
      <c r="S17" s="3"/>
    </row>
    <row r="18" spans="1:19" ht="16.649999999999999" customHeight="1" x14ac:dyDescent="0.25">
      <c r="A18" s="12" t="s">
        <v>16</v>
      </c>
      <c r="B18" s="19" t="s">
        <v>11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"/>
      <c r="N18" s="4"/>
      <c r="O18" s="2"/>
      <c r="P18" s="2"/>
      <c r="Q18" s="2"/>
      <c r="R18" s="2"/>
      <c r="S18" s="2"/>
    </row>
    <row r="19" spans="1:19" s="2" customFormat="1" ht="27.6" customHeight="1" x14ac:dyDescent="0.25">
      <c r="A19" s="12" t="s">
        <v>59</v>
      </c>
      <c r="B19" s="19" t="s">
        <v>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N19" s="4"/>
    </row>
    <row r="20" spans="1:19" s="3" customFormat="1" ht="20.100000000000001" customHeight="1" x14ac:dyDescent="0.25">
      <c r="A20" s="13" t="s">
        <v>17</v>
      </c>
      <c r="B20" s="19">
        <v>178.8</v>
      </c>
      <c r="C20" s="19">
        <v>0</v>
      </c>
      <c r="D20" s="19">
        <v>2.2000000000000002</v>
      </c>
      <c r="E20" s="19">
        <v>0</v>
      </c>
      <c r="F20" s="19">
        <v>0.6</v>
      </c>
      <c r="G20" s="19">
        <v>0.6</v>
      </c>
      <c r="H20" s="19">
        <v>0</v>
      </c>
      <c r="I20" s="19">
        <v>0</v>
      </c>
      <c r="J20" s="19">
        <v>1080.5999999999999</v>
      </c>
      <c r="K20" s="19">
        <v>0.1</v>
      </c>
      <c r="L20" s="19">
        <v>1262.8999999999999</v>
      </c>
      <c r="M20" s="2"/>
      <c r="N20" s="4"/>
      <c r="O20" s="2"/>
      <c r="P20" s="2"/>
      <c r="Q20" s="2"/>
      <c r="R20" s="2"/>
      <c r="S20" s="2"/>
    </row>
    <row r="21" spans="1:19" s="2" customFormat="1" ht="16.649999999999999" customHeight="1" x14ac:dyDescent="0.25">
      <c r="A21" s="30" t="s">
        <v>18</v>
      </c>
      <c r="B21" s="31">
        <f t="shared" ref="B21:L21" si="2">-SUM(-B45,B23,B24,B20,B19,B18,B14,B11,B15)</f>
        <v>-103.80000000000072</v>
      </c>
      <c r="C21" s="31">
        <f t="shared" si="2"/>
        <v>0.69999999999998863</v>
      </c>
      <c r="D21" s="31">
        <f t="shared" si="2"/>
        <v>0.29999999999999716</v>
      </c>
      <c r="E21" s="31">
        <f t="shared" si="2"/>
        <v>-0.59999999999999787</v>
      </c>
      <c r="F21" s="31">
        <f t="shared" si="2"/>
        <v>36.599999999999866</v>
      </c>
      <c r="G21" s="31">
        <f t="shared" si="2"/>
        <v>23.40000000000007</v>
      </c>
      <c r="H21" s="31">
        <f t="shared" si="2"/>
        <v>1.5</v>
      </c>
      <c r="I21" s="31">
        <f t="shared" si="2"/>
        <v>0.5</v>
      </c>
      <c r="J21" s="31">
        <f t="shared" si="2"/>
        <v>-284.00000000000028</v>
      </c>
      <c r="K21" s="31">
        <f t="shared" si="2"/>
        <v>-8.5999999999999837</v>
      </c>
      <c r="L21" s="31">
        <f t="shared" si="2"/>
        <v>-334.0000000000058</v>
      </c>
      <c r="N21" s="4"/>
    </row>
    <row r="22" spans="1:19" s="2" customFormat="1" ht="30" customHeight="1" x14ac:dyDescent="0.25">
      <c r="A22" s="32" t="s">
        <v>19</v>
      </c>
      <c r="B22" s="33">
        <f t="shared" ref="B22:L22" si="3">SUM(B21,B20,B19,B18,B15,B14,B11)</f>
        <v>14098.3</v>
      </c>
      <c r="C22" s="33">
        <f t="shared" si="3"/>
        <v>66.599999999999994</v>
      </c>
      <c r="D22" s="33">
        <f t="shared" si="3"/>
        <v>57.7</v>
      </c>
      <c r="E22" s="33">
        <f t="shared" si="3"/>
        <v>17.3</v>
      </c>
      <c r="F22" s="33">
        <f t="shared" si="3"/>
        <v>1415.7999999999997</v>
      </c>
      <c r="G22" s="33">
        <f t="shared" si="3"/>
        <v>654.70000000000005</v>
      </c>
      <c r="H22" s="33">
        <f t="shared" si="3"/>
        <v>132.6</v>
      </c>
      <c r="I22" s="33">
        <f t="shared" si="3"/>
        <v>46.4</v>
      </c>
      <c r="J22" s="33">
        <f t="shared" si="3"/>
        <v>3054.7999999999997</v>
      </c>
      <c r="K22" s="33">
        <f t="shared" si="3"/>
        <v>163.10000000000002</v>
      </c>
      <c r="L22" s="33">
        <f t="shared" si="3"/>
        <v>19707.299999999996</v>
      </c>
      <c r="N22" s="4"/>
    </row>
    <row r="23" spans="1:19" s="2" customFormat="1" ht="16.649999999999999" customHeight="1" x14ac:dyDescent="0.25">
      <c r="A23" s="9" t="s">
        <v>20</v>
      </c>
      <c r="B23" s="20">
        <v>100.2</v>
      </c>
      <c r="C23" s="20">
        <v>0</v>
      </c>
      <c r="D23" s="20">
        <v>0</v>
      </c>
      <c r="E23" s="20">
        <v>0</v>
      </c>
      <c r="F23" s="20">
        <v>2.2000000000000002</v>
      </c>
      <c r="G23" s="20">
        <v>22.2</v>
      </c>
      <c r="H23" s="20">
        <v>0</v>
      </c>
      <c r="I23" s="20">
        <v>0</v>
      </c>
      <c r="J23" s="20">
        <v>18.5</v>
      </c>
      <c r="K23" s="20">
        <v>42.6</v>
      </c>
      <c r="L23" s="20">
        <v>185.70000000000002</v>
      </c>
      <c r="M23"/>
      <c r="N23" s="4"/>
      <c r="O23"/>
      <c r="P23"/>
      <c r="Q23"/>
      <c r="R23"/>
      <c r="S23"/>
    </row>
    <row r="24" spans="1:19" s="2" customFormat="1" ht="16.649999999999999" customHeight="1" x14ac:dyDescent="0.25">
      <c r="A24" s="9" t="s">
        <v>21</v>
      </c>
      <c r="B24" s="20">
        <f>SUM(B25)</f>
        <v>6.5</v>
      </c>
      <c r="C24" s="20">
        <f t="shared" ref="C24:L24" si="4">SUM(C25)</f>
        <v>0</v>
      </c>
      <c r="D24" s="20">
        <f t="shared" si="4"/>
        <v>0</v>
      </c>
      <c r="E24" s="20">
        <f t="shared" si="4"/>
        <v>0</v>
      </c>
      <c r="F24" s="20">
        <f t="shared" si="4"/>
        <v>0.8</v>
      </c>
      <c r="G24" s="20">
        <f t="shared" si="4"/>
        <v>0.1</v>
      </c>
      <c r="H24" s="20">
        <f t="shared" si="4"/>
        <v>0</v>
      </c>
      <c r="I24" s="20">
        <f t="shared" si="4"/>
        <v>0</v>
      </c>
      <c r="J24" s="20">
        <f t="shared" si="4"/>
        <v>1</v>
      </c>
      <c r="K24" s="20">
        <f t="shared" si="4"/>
        <v>0.8</v>
      </c>
      <c r="L24" s="20">
        <f t="shared" si="4"/>
        <v>9.1999999999999993</v>
      </c>
      <c r="M24"/>
      <c r="N24" s="4"/>
      <c r="O24"/>
      <c r="P24"/>
      <c r="Q24"/>
      <c r="R24"/>
      <c r="S24"/>
    </row>
    <row r="25" spans="1:19" s="2" customFormat="1" ht="28.2" customHeight="1" x14ac:dyDescent="0.25">
      <c r="A25" s="36" t="s">
        <v>55</v>
      </c>
      <c r="B25" s="37">
        <v>6.5</v>
      </c>
      <c r="C25" s="37">
        <v>0</v>
      </c>
      <c r="D25" s="37">
        <v>0</v>
      </c>
      <c r="E25" s="37">
        <v>0</v>
      </c>
      <c r="F25" s="37">
        <v>0.8</v>
      </c>
      <c r="G25" s="37">
        <v>0.1</v>
      </c>
      <c r="H25" s="37">
        <v>0</v>
      </c>
      <c r="I25" s="37">
        <v>0</v>
      </c>
      <c r="J25" s="37">
        <v>1</v>
      </c>
      <c r="K25" s="37">
        <v>0.8</v>
      </c>
      <c r="L25" s="37">
        <v>9.1999999999999993</v>
      </c>
      <c r="N25" s="4"/>
    </row>
    <row r="26" spans="1:19" ht="19.5" customHeight="1" thickBot="1" x14ac:dyDescent="0.3">
      <c r="A26" s="34" t="s">
        <v>22</v>
      </c>
      <c r="B26" s="35">
        <f>SUM(B24,B23,B22)</f>
        <v>14205</v>
      </c>
      <c r="C26" s="35">
        <f t="shared" ref="C26:K26" si="5">SUM(C24,C23,C22)</f>
        <v>66.599999999999994</v>
      </c>
      <c r="D26" s="35">
        <f t="shared" si="5"/>
        <v>57.7</v>
      </c>
      <c r="E26" s="35">
        <f t="shared" si="5"/>
        <v>17.3</v>
      </c>
      <c r="F26" s="35">
        <f t="shared" si="5"/>
        <v>1418.7999999999997</v>
      </c>
      <c r="G26" s="35">
        <f t="shared" si="5"/>
        <v>677</v>
      </c>
      <c r="H26" s="35">
        <f t="shared" si="5"/>
        <v>132.6</v>
      </c>
      <c r="I26" s="35">
        <f t="shared" si="5"/>
        <v>46.4</v>
      </c>
      <c r="J26" s="35">
        <f t="shared" si="5"/>
        <v>3074.2999999999997</v>
      </c>
      <c r="K26" s="35">
        <f t="shared" si="5"/>
        <v>206.50000000000003</v>
      </c>
      <c r="L26" s="35">
        <f>SUM(L24,L23,L22)</f>
        <v>19902.199999999997</v>
      </c>
      <c r="M26" s="2"/>
      <c r="N26" s="4"/>
      <c r="O26" s="2"/>
      <c r="P26" s="2"/>
      <c r="Q26" s="2"/>
      <c r="R26" s="2"/>
      <c r="S26" s="2"/>
    </row>
    <row r="27" spans="1:19" ht="16.649999999999999" customHeight="1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"/>
      <c r="N27" s="4"/>
      <c r="O27" s="2"/>
      <c r="P27" s="2"/>
      <c r="Q27" s="2"/>
      <c r="R27" s="2"/>
      <c r="S27" s="2"/>
    </row>
    <row r="28" spans="1:19" s="2" customFormat="1" ht="12.75" customHeight="1" thickBo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/>
      <c r="N28" s="4"/>
      <c r="O28"/>
      <c r="P28"/>
      <c r="Q28"/>
      <c r="R28"/>
      <c r="S28"/>
    </row>
    <row r="29" spans="1:19" s="2" customFormat="1" ht="70.8" customHeight="1" thickBot="1" x14ac:dyDescent="0.3">
      <c r="A29" s="26" t="s">
        <v>23</v>
      </c>
      <c r="B29" s="27" t="s">
        <v>43</v>
      </c>
      <c r="C29" s="27" t="s">
        <v>44</v>
      </c>
      <c r="D29" s="27" t="s">
        <v>45</v>
      </c>
      <c r="E29" s="27" t="s">
        <v>46</v>
      </c>
      <c r="F29" s="27" t="s">
        <v>1</v>
      </c>
      <c r="G29" s="27" t="s">
        <v>2</v>
      </c>
      <c r="H29" s="27" t="s">
        <v>3</v>
      </c>
      <c r="I29" s="27" t="s">
        <v>47</v>
      </c>
      <c r="J29" s="27" t="s">
        <v>5</v>
      </c>
      <c r="K29" s="27" t="s">
        <v>6</v>
      </c>
      <c r="L29" s="27" t="s">
        <v>7</v>
      </c>
      <c r="M29"/>
      <c r="N29" s="4"/>
      <c r="O29"/>
      <c r="P29"/>
      <c r="Q29"/>
      <c r="R29"/>
      <c r="S29"/>
    </row>
    <row r="30" spans="1:19" s="2" customFormat="1" ht="19.649999999999999" customHeight="1" x14ac:dyDescent="0.25">
      <c r="A30" s="9" t="s">
        <v>24</v>
      </c>
      <c r="B30" s="20">
        <f>SUM(B31:B34)</f>
        <v>1818.4</v>
      </c>
      <c r="C30" s="20">
        <f t="shared" ref="C30:L30" si="6">SUM(C31:C34)</f>
        <v>0</v>
      </c>
      <c r="D30" s="20">
        <f t="shared" si="6"/>
        <v>0</v>
      </c>
      <c r="E30" s="20">
        <f t="shared" si="6"/>
        <v>0</v>
      </c>
      <c r="F30" s="20">
        <f t="shared" si="6"/>
        <v>211.89999999999998</v>
      </c>
      <c r="G30" s="20">
        <f t="shared" si="6"/>
        <v>605.70000000000005</v>
      </c>
      <c r="H30" s="20">
        <f t="shared" si="6"/>
        <v>132.19999999999999</v>
      </c>
      <c r="I30" s="20">
        <f t="shared" si="6"/>
        <v>46.4</v>
      </c>
      <c r="J30" s="20">
        <f t="shared" si="6"/>
        <v>2785.1</v>
      </c>
      <c r="K30" s="20">
        <f t="shared" si="6"/>
        <v>193.20000000000002</v>
      </c>
      <c r="L30" s="20">
        <f t="shared" si="6"/>
        <v>5792.9</v>
      </c>
      <c r="M30"/>
      <c r="N30" s="4"/>
      <c r="O30"/>
      <c r="P30"/>
      <c r="Q30"/>
      <c r="R30"/>
      <c r="S30"/>
    </row>
    <row r="31" spans="1:19" x14ac:dyDescent="0.25">
      <c r="A31" s="15" t="s">
        <v>25</v>
      </c>
      <c r="B31" s="18">
        <v>1406.7</v>
      </c>
      <c r="C31" s="18">
        <v>0</v>
      </c>
      <c r="D31" s="18">
        <v>0</v>
      </c>
      <c r="E31" s="18">
        <v>0</v>
      </c>
      <c r="F31" s="18">
        <v>88.7</v>
      </c>
      <c r="G31" s="18">
        <v>0.2</v>
      </c>
      <c r="H31" s="18">
        <v>0</v>
      </c>
      <c r="I31" s="18">
        <v>0</v>
      </c>
      <c r="J31" s="18">
        <v>76.8</v>
      </c>
      <c r="K31" s="18">
        <v>52.4</v>
      </c>
      <c r="L31" s="18">
        <v>1624.8000000000002</v>
      </c>
      <c r="M31" s="2"/>
      <c r="N31" s="4"/>
      <c r="O31" s="2"/>
      <c r="P31" s="2"/>
      <c r="Q31" s="2"/>
      <c r="R31" s="2"/>
      <c r="S31" s="2"/>
    </row>
    <row r="32" spans="1:19" x14ac:dyDescent="0.25">
      <c r="A32" s="15" t="s">
        <v>26</v>
      </c>
      <c r="B32" s="18">
        <v>77.099999999999994</v>
      </c>
      <c r="C32" s="18">
        <v>0</v>
      </c>
      <c r="D32" s="18">
        <v>0</v>
      </c>
      <c r="E32" s="18">
        <v>0</v>
      </c>
      <c r="F32" s="18">
        <v>116</v>
      </c>
      <c r="G32" s="18">
        <v>592.1</v>
      </c>
      <c r="H32" s="18">
        <v>131.69999999999999</v>
      </c>
      <c r="I32" s="18">
        <v>46.4</v>
      </c>
      <c r="J32" s="18">
        <v>2693.7</v>
      </c>
      <c r="K32" s="18">
        <v>139.30000000000001</v>
      </c>
      <c r="L32" s="18">
        <v>3796.3</v>
      </c>
      <c r="M32" s="2"/>
      <c r="N32" s="4"/>
      <c r="O32" s="2"/>
      <c r="P32" s="2"/>
      <c r="Q32" s="2"/>
      <c r="R32" s="2"/>
      <c r="S32" s="2"/>
    </row>
    <row r="33" spans="1:19" ht="27" customHeight="1" x14ac:dyDescent="0.25">
      <c r="A33" s="15" t="s">
        <v>27</v>
      </c>
      <c r="B33" s="18">
        <v>334.6</v>
      </c>
      <c r="C33" s="18">
        <v>0</v>
      </c>
      <c r="D33" s="18">
        <v>0</v>
      </c>
      <c r="E33" s="18">
        <v>0</v>
      </c>
      <c r="F33" s="18">
        <v>7.2</v>
      </c>
      <c r="G33" s="18">
        <v>0</v>
      </c>
      <c r="H33" s="18">
        <v>0.5</v>
      </c>
      <c r="I33" s="18">
        <v>0</v>
      </c>
      <c r="J33" s="18">
        <v>10.1</v>
      </c>
      <c r="K33" s="18">
        <v>1.5</v>
      </c>
      <c r="L33" s="18">
        <v>353.90000000000003</v>
      </c>
      <c r="M33" s="2"/>
      <c r="N33" s="4"/>
      <c r="O33" s="2"/>
      <c r="P33" s="2"/>
      <c r="Q33" s="2"/>
      <c r="R33" s="2"/>
      <c r="S33" s="2"/>
    </row>
    <row r="34" spans="1:19" s="2" customFormat="1" ht="15" customHeight="1" x14ac:dyDescent="0.25">
      <c r="A34" s="15" t="s">
        <v>28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13.4</v>
      </c>
      <c r="H34" s="18">
        <v>0</v>
      </c>
      <c r="I34" s="18">
        <v>0</v>
      </c>
      <c r="J34" s="18">
        <v>4.5</v>
      </c>
      <c r="K34" s="18">
        <v>0</v>
      </c>
      <c r="L34" s="18">
        <v>17.899999999999999</v>
      </c>
      <c r="N34" s="4"/>
    </row>
    <row r="35" spans="1:19" s="2" customFormat="1" ht="29.4" customHeight="1" x14ac:dyDescent="0.25">
      <c r="A35" s="12" t="s">
        <v>56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19" t="s">
        <v>11</v>
      </c>
      <c r="H35" s="19" t="s">
        <v>11</v>
      </c>
      <c r="I35" s="19" t="s">
        <v>11</v>
      </c>
      <c r="J35" s="19" t="s">
        <v>11</v>
      </c>
      <c r="K35" s="19" t="s">
        <v>11</v>
      </c>
      <c r="L35" s="19">
        <v>0</v>
      </c>
      <c r="N35" s="4"/>
    </row>
    <row r="36" spans="1:19" s="2" customFormat="1" ht="25.5" customHeight="1" x14ac:dyDescent="0.25">
      <c r="A36" s="12" t="s">
        <v>29</v>
      </c>
      <c r="B36" s="19">
        <v>12223.5</v>
      </c>
      <c r="C36" s="19">
        <v>66.3</v>
      </c>
      <c r="D36" s="19">
        <v>57</v>
      </c>
      <c r="E36" s="19">
        <v>17.100000000000001</v>
      </c>
      <c r="F36" s="19">
        <v>1202.3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13566.199999999999</v>
      </c>
      <c r="N36" s="4"/>
    </row>
    <row r="37" spans="1:19" s="2" customFormat="1" ht="27" customHeight="1" x14ac:dyDescent="0.25">
      <c r="A37" s="12" t="s">
        <v>30</v>
      </c>
      <c r="B37" s="19" t="s">
        <v>11</v>
      </c>
      <c r="C37" s="19" t="s">
        <v>11</v>
      </c>
      <c r="D37" s="19" t="s">
        <v>11</v>
      </c>
      <c r="E37" s="19" t="s">
        <v>11</v>
      </c>
      <c r="F37" s="19" t="s">
        <v>11</v>
      </c>
      <c r="G37" s="19" t="s">
        <v>11</v>
      </c>
      <c r="H37" s="19" t="s">
        <v>11</v>
      </c>
      <c r="I37" s="19" t="s">
        <v>11</v>
      </c>
      <c r="J37" s="19">
        <v>3.4</v>
      </c>
      <c r="K37" s="19" t="s">
        <v>11</v>
      </c>
      <c r="L37" s="19">
        <v>3.4</v>
      </c>
      <c r="N37" s="4"/>
    </row>
    <row r="38" spans="1:19" s="2" customFormat="1" ht="30" customHeight="1" x14ac:dyDescent="0.25">
      <c r="A38" s="12" t="s">
        <v>31</v>
      </c>
      <c r="B38" s="19">
        <v>44.6</v>
      </c>
      <c r="C38" s="19">
        <v>0</v>
      </c>
      <c r="D38" s="19">
        <v>0.4</v>
      </c>
      <c r="E38" s="19">
        <v>0</v>
      </c>
      <c r="F38" s="19">
        <v>0.2</v>
      </c>
      <c r="G38" s="19">
        <v>1.7</v>
      </c>
      <c r="H38" s="19">
        <v>0</v>
      </c>
      <c r="I38" s="19">
        <v>0</v>
      </c>
      <c r="J38" s="19">
        <v>20.8</v>
      </c>
      <c r="K38" s="19">
        <v>0.1</v>
      </c>
      <c r="L38" s="19">
        <v>67.8</v>
      </c>
      <c r="N38" s="4"/>
    </row>
    <row r="39" spans="1:19" s="2" customFormat="1" ht="30" customHeight="1" x14ac:dyDescent="0.25">
      <c r="A39" s="39" t="s">
        <v>32</v>
      </c>
      <c r="B39" s="40">
        <v>18.399999999999999</v>
      </c>
      <c r="C39" s="40">
        <v>0.3</v>
      </c>
      <c r="D39" s="40">
        <v>0.3</v>
      </c>
      <c r="E39" s="40">
        <v>0.2</v>
      </c>
      <c r="F39" s="40">
        <v>1.8</v>
      </c>
      <c r="G39" s="40">
        <v>0.5</v>
      </c>
      <c r="H39" s="40">
        <v>0.4</v>
      </c>
      <c r="I39" s="40">
        <v>0</v>
      </c>
      <c r="J39" s="40">
        <v>3.3</v>
      </c>
      <c r="K39" s="40">
        <v>0.9</v>
      </c>
      <c r="L39" s="40">
        <v>26.099999999999998</v>
      </c>
      <c r="N39" s="4"/>
    </row>
    <row r="40" spans="1:19" s="2" customFormat="1" ht="30" customHeight="1" x14ac:dyDescent="0.25">
      <c r="A40" s="32" t="s">
        <v>19</v>
      </c>
      <c r="B40" s="33">
        <f t="shared" ref="B40:L40" si="7">SUM(B39,B38,B37,B36,B35,B30)</f>
        <v>14104.9</v>
      </c>
      <c r="C40" s="33">
        <f t="shared" si="7"/>
        <v>66.599999999999994</v>
      </c>
      <c r="D40" s="33">
        <f t="shared" si="7"/>
        <v>57.7</v>
      </c>
      <c r="E40" s="33">
        <f t="shared" si="7"/>
        <v>17.3</v>
      </c>
      <c r="F40" s="33">
        <f t="shared" si="7"/>
        <v>1416.1999999999998</v>
      </c>
      <c r="G40" s="33">
        <f t="shared" si="7"/>
        <v>607.90000000000009</v>
      </c>
      <c r="H40" s="33">
        <f t="shared" si="7"/>
        <v>132.6</v>
      </c>
      <c r="I40" s="33">
        <f t="shared" si="7"/>
        <v>46.4</v>
      </c>
      <c r="J40" s="33">
        <f t="shared" si="7"/>
        <v>2812.6</v>
      </c>
      <c r="K40" s="33">
        <f t="shared" si="7"/>
        <v>194.20000000000002</v>
      </c>
      <c r="L40" s="33">
        <f t="shared" si="7"/>
        <v>19456.399999999998</v>
      </c>
      <c r="N40" s="4"/>
    </row>
    <row r="41" spans="1:19" s="2" customFormat="1" ht="15.6" customHeight="1" x14ac:dyDescent="0.25">
      <c r="A41" s="9" t="s">
        <v>33</v>
      </c>
      <c r="B41" s="20">
        <v>34.5</v>
      </c>
      <c r="C41" s="20">
        <v>0</v>
      </c>
      <c r="D41" s="20">
        <v>0</v>
      </c>
      <c r="E41" s="20">
        <v>0</v>
      </c>
      <c r="F41" s="20">
        <v>1.1000000000000001</v>
      </c>
      <c r="G41" s="20">
        <v>65.599999999999994</v>
      </c>
      <c r="H41" s="20">
        <v>0</v>
      </c>
      <c r="I41" s="20">
        <v>0</v>
      </c>
      <c r="J41" s="20">
        <v>72.5</v>
      </c>
      <c r="K41" s="20">
        <v>11.9</v>
      </c>
      <c r="L41" s="20">
        <v>185.6</v>
      </c>
      <c r="M41"/>
      <c r="N41" s="4"/>
      <c r="O41"/>
      <c r="P41"/>
      <c r="Q41"/>
      <c r="R41"/>
      <c r="S41"/>
    </row>
    <row r="42" spans="1:19" s="2" customFormat="1" x14ac:dyDescent="0.25">
      <c r="A42" s="9" t="s">
        <v>21</v>
      </c>
      <c r="B42" s="20">
        <f>SUM(B43:B44)</f>
        <v>65.599999999999994</v>
      </c>
      <c r="C42" s="20">
        <f t="shared" ref="C42:L42" si="8">SUM(C43:C44)</f>
        <v>0</v>
      </c>
      <c r="D42" s="20">
        <f t="shared" si="8"/>
        <v>0</v>
      </c>
      <c r="E42" s="20">
        <f t="shared" si="8"/>
        <v>0</v>
      </c>
      <c r="F42" s="20">
        <f t="shared" si="8"/>
        <v>1.5</v>
      </c>
      <c r="G42" s="20">
        <f t="shared" si="8"/>
        <v>3.5</v>
      </c>
      <c r="H42" s="20">
        <f t="shared" si="8"/>
        <v>0</v>
      </c>
      <c r="I42" s="20">
        <f t="shared" si="8"/>
        <v>0</v>
      </c>
      <c r="J42" s="20">
        <f t="shared" si="8"/>
        <v>189.2</v>
      </c>
      <c r="K42" s="20">
        <f t="shared" si="8"/>
        <v>0.4</v>
      </c>
      <c r="L42" s="20">
        <f t="shared" si="8"/>
        <v>260.2</v>
      </c>
      <c r="M42"/>
      <c r="N42" s="4"/>
      <c r="O42"/>
      <c r="P42"/>
      <c r="Q42"/>
      <c r="R42"/>
      <c r="S42"/>
    </row>
    <row r="43" spans="1:19" s="2" customFormat="1" ht="26.4" x14ac:dyDescent="0.25">
      <c r="A43" s="11" t="s">
        <v>57</v>
      </c>
      <c r="B43" s="18">
        <v>65.599999999999994</v>
      </c>
      <c r="C43" s="18">
        <v>0</v>
      </c>
      <c r="D43" s="18">
        <v>0</v>
      </c>
      <c r="E43" s="18">
        <v>0</v>
      </c>
      <c r="F43" s="18">
        <v>1.5</v>
      </c>
      <c r="G43" s="18">
        <v>3.5</v>
      </c>
      <c r="H43" s="18">
        <v>0</v>
      </c>
      <c r="I43" s="18">
        <v>0</v>
      </c>
      <c r="J43" s="18">
        <v>3.2</v>
      </c>
      <c r="K43" s="18">
        <v>0.4</v>
      </c>
      <c r="L43" s="18">
        <v>74.2</v>
      </c>
      <c r="N43" s="4"/>
    </row>
    <row r="44" spans="1:19" ht="30" customHeight="1" x14ac:dyDescent="0.25">
      <c r="A44" s="36" t="s">
        <v>58</v>
      </c>
      <c r="B44" s="38" t="s">
        <v>11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186</v>
      </c>
      <c r="K44" s="38">
        <v>0</v>
      </c>
      <c r="L44" s="38">
        <v>186</v>
      </c>
      <c r="M44" s="2"/>
      <c r="N44" s="4"/>
      <c r="O44" s="2"/>
      <c r="P44" s="2"/>
      <c r="Q44" s="2"/>
      <c r="R44" s="2"/>
      <c r="S44" s="2"/>
    </row>
    <row r="45" spans="1:19" ht="16.649999999999999" customHeight="1" thickBot="1" x14ac:dyDescent="0.3">
      <c r="A45" s="34" t="s">
        <v>22</v>
      </c>
      <c r="B45" s="35">
        <f>SUM(B42,B41,B40)</f>
        <v>14205</v>
      </c>
      <c r="C45" s="35">
        <f t="shared" ref="C45:K45" si="9">SUM(C42,C41,C40)</f>
        <v>66.599999999999994</v>
      </c>
      <c r="D45" s="35">
        <f t="shared" si="9"/>
        <v>57.7</v>
      </c>
      <c r="E45" s="35">
        <f t="shared" si="9"/>
        <v>17.3</v>
      </c>
      <c r="F45" s="35">
        <f t="shared" si="9"/>
        <v>1418.7999999999997</v>
      </c>
      <c r="G45" s="35">
        <f t="shared" si="9"/>
        <v>677.00000000000011</v>
      </c>
      <c r="H45" s="35">
        <f t="shared" si="9"/>
        <v>132.6</v>
      </c>
      <c r="I45" s="35">
        <f t="shared" si="9"/>
        <v>46.4</v>
      </c>
      <c r="J45" s="35">
        <f t="shared" si="9"/>
        <v>3074.2999999999997</v>
      </c>
      <c r="K45" s="35">
        <f t="shared" si="9"/>
        <v>206.50000000000003</v>
      </c>
      <c r="L45" s="35">
        <f>SUM(L42,L41,L40)</f>
        <v>19902.199999999997</v>
      </c>
      <c r="M45" s="2"/>
      <c r="N45" s="4"/>
      <c r="O45" s="2"/>
      <c r="P45" s="2"/>
      <c r="Q45" s="2"/>
      <c r="R45" s="2"/>
      <c r="S45" s="2"/>
    </row>
    <row r="46" spans="1:19" s="2" customFormat="1" ht="12.75" customHeight="1" x14ac:dyDescent="0.2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9" s="2" customFormat="1" ht="16.649999999999999" customHeigh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/>
      <c r="N47"/>
      <c r="O47"/>
      <c r="P47"/>
      <c r="Q47"/>
      <c r="R47"/>
      <c r="S47"/>
    </row>
    <row r="48" spans="1:19" s="2" customFormat="1" ht="19.649999999999999" customHeight="1" x14ac:dyDescent="0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/>
      <c r="N48" s="8"/>
      <c r="O48" s="8"/>
      <c r="P48" s="8"/>
      <c r="Q48" s="8"/>
      <c r="R48" s="8"/>
      <c r="S48" s="8"/>
    </row>
    <row r="49" spans="1:19" s="2" customFormat="1" ht="19.64999999999999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/>
      <c r="N49"/>
      <c r="O49"/>
      <c r="P49"/>
      <c r="Q49"/>
      <c r="R49"/>
      <c r="S49"/>
    </row>
  </sheetData>
  <customSheetViews>
    <customSheetView guid="{1FBEE9B6-14ED-49B5-9318-630E24AD4016}" showGridLines="0" showRuler="0">
      <selection activeCell="A2" sqref="A2"/>
      <pageMargins left="0" right="0" top="0" bottom="0" header="0" footer="0"/>
      <pageSetup paperSize="9" scale="89" firstPageNumber="96" orientation="portrait" useFirstPageNumber="1" r:id="rId1"/>
      <headerFooter alignWithMargins="0"/>
    </customSheetView>
    <customSheetView guid="{B046342B-105A-4049-9E12-933AC39165F6}" showGridLines="0" hiddenRows="1" hiddenColumns="1" showRuler="0" topLeftCell="A34">
      <selection activeCell="A26" sqref="A26:XFD26"/>
      <pageMargins left="0" right="0" top="0" bottom="0" header="0" footer="0"/>
      <pageSetup paperSize="9" scale="89" firstPageNumber="96" orientation="portrait" useFirstPageNumber="1" r:id="rId2"/>
      <headerFooter alignWithMargins="0"/>
    </customSheetView>
    <customSheetView guid="{DA0DD86C-7841-4A26-AFB2-F404ACA7C37B}" showGridLines="0" hiddenRows="1" hiddenColumns="1" showRuler="0" topLeftCell="B1">
      <selection activeCell="E22" sqref="E22"/>
      <pageMargins left="0" right="0" top="0" bottom="0" header="0" footer="0"/>
      <pageSetup paperSize="9" scale="89" firstPageNumber="96" orientation="portrait" useFirstPageNumber="1" r:id="rId3"/>
      <headerFooter alignWithMargins="0"/>
    </customSheetView>
  </customSheetViews>
  <pageMargins left="0" right="0" top="0" bottom="0" header="0" footer="0"/>
  <pageSetup paperSize="9" scale="89" firstPageNumber="96" orientation="portrait" useFirstPageNumber="1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758AA-145E-41C7-AEED-AB292B977379}">
  <ds:schemaRefs>
    <ds:schemaRef ds:uri="http://schemas.microsoft.com/office/2006/metadata/properties"/>
    <ds:schemaRef ds:uri="http://schemas.microsoft.com/office/infopath/2007/PartnerControls"/>
    <ds:schemaRef ds:uri="8a2efa28-911c-45ce-bd13-caa5b39d01e4"/>
  </ds:schemaRefs>
</ds:datastoreItem>
</file>

<file path=customXml/itemProps2.xml><?xml version="1.0" encoding="utf-8"?>
<ds:datastoreItem xmlns:ds="http://schemas.openxmlformats.org/officeDocument/2006/customXml" ds:itemID="{BC65E76E-F2A2-4A6B-B935-D37471C09D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0CA49-AD8E-4180-AC0A-540AEAD2A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efa28-911c-45ce-bd13-caa5b39d01e4"/>
    <ds:schemaRef ds:uri="cce0de22-5d39-4c6d-b925-693eba81b8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2023-11-28T16:22:37Z</dcterms:created>
  <dcterms:modified xsi:type="dcterms:W3CDTF">2023-11-29T08:52:42Z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